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ocumenti\Documenti excel\"/>
    </mc:Choice>
  </mc:AlternateContent>
  <xr:revisionPtr revIDLastSave="0" documentId="8_{26B65DE0-C81E-47B3-9264-09C7E229444F}" xr6:coauthVersionLast="47" xr6:coauthVersionMax="47" xr10:uidLastSave="{00000000-0000-0000-0000-000000000000}"/>
  <bookViews>
    <workbookView xWindow="-108" yWindow="-108" windowWidth="23256" windowHeight="12576" xr2:uid="{14B26671-4388-4482-B303-F0DCC0CE7960}"/>
  </bookViews>
  <sheets>
    <sheet name="FACOLTATIVA" sheetId="2" r:id="rId1"/>
    <sheet name="Foglio1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D4" i="2" s="1"/>
  <c r="C5" i="2"/>
  <c r="D5" i="2" s="1"/>
  <c r="E5" i="2" s="1"/>
  <c r="C6" i="2"/>
  <c r="D6" i="2" s="1"/>
  <c r="E6" i="2" s="1"/>
  <c r="C15" i="2"/>
  <c r="D15" i="2" s="1"/>
  <c r="C14" i="2" l="1"/>
  <c r="D14" i="2" s="1"/>
  <c r="C13" i="2"/>
  <c r="C7" i="2"/>
  <c r="D7" i="2" s="1"/>
  <c r="C8" i="2"/>
  <c r="D8" i="2" s="1"/>
  <c r="E14" i="2"/>
  <c r="E15" i="2"/>
  <c r="C16" i="2"/>
  <c r="D16" i="2" s="1"/>
  <c r="E16" i="2" s="1"/>
  <c r="E7" i="2"/>
  <c r="E4" i="2"/>
  <c r="D13" i="2"/>
  <c r="E13" i="2" l="1"/>
  <c r="E8" i="2"/>
  <c r="C17" i="2"/>
  <c r="D17" i="2"/>
  <c r="E17" i="2" l="1"/>
</calcChain>
</file>

<file path=xl/sharedStrings.xml><?xml version="1.0" encoding="utf-8"?>
<sst xmlns="http://schemas.openxmlformats.org/spreadsheetml/2006/main" count="16" uniqueCount="16">
  <si>
    <t>MEDIAZIONE CONCLUSA  CON ACCORDO A SEGUITO DI INCONTRI SUCCESSIVI AL PRIMO NELL'IPOTESI DI MAGGIORAZIONE EX ART. 31</t>
  </si>
  <si>
    <t>MEDIAZIONE CONCLUSA CON ACCORDO A SEGUITO DI INCONTRI SUCCESSIVI AL PRIMO</t>
  </si>
  <si>
    <t>MEDIAZIONE CONCLUSA CON ACCORDO AL 1°INCONTRO</t>
  </si>
  <si>
    <t>MEDIAZIONE CONCLUSA SENZA ACCORDO A SEGUITO DI INCONTRI SUCCESSIVI AL PRIMO</t>
  </si>
  <si>
    <t>TOTALE</t>
  </si>
  <si>
    <t>IVA</t>
  </si>
  <si>
    <t>IMPONIBILE</t>
  </si>
  <si>
    <t>eventuale aumento su accordo concluso successivamente</t>
  </si>
  <si>
    <t>spese di successo concluso successivamente al 1 incontro</t>
  </si>
  <si>
    <t>spese di successo concluso al 1° incontro</t>
  </si>
  <si>
    <t>spese di mediazione</t>
  </si>
  <si>
    <t>spese di avvio + spese di mediazione del 1° incontro</t>
  </si>
  <si>
    <t>Valore della mediazione</t>
  </si>
  <si>
    <t>FACOLTATIVA</t>
  </si>
  <si>
    <t>INSERIRE IL VALORE DELLA MEDIAZIONE NEL RIQUADRO GIALLO</t>
  </si>
  <si>
    <t>DEPOSITO INSTANZA O ADESIONE (MEDIAZIONE CONCLUSA AL 1° INCONTRO SENZA ACCORDO O SENZA ADESIONE DELLA CONTROPARTE)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</si>
</sst>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44" fontId="2" fillId="2" borderId="7" xfId="1" applyFont="1" applyFill="1" applyBorder="1" applyProtection="1">
      <protection locked="0"/>
    </xf>
    <xf numFmtId="0" fontId="2" fillId="0" borderId="0" xfId="0" applyFont="1"/>
    <xf numFmtId="0" fontId="0" fillId="0" borderId="7" xfId="0" applyBorder="1" applyProtection="1">
      <protection hidden="1"/>
    </xf>
    <xf numFmtId="0" fontId="2" fillId="0" borderId="7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44" fontId="3" fillId="0" borderId="0" xfId="1" applyFont="1" applyProtection="1">
      <protection hidden="1"/>
    </xf>
    <xf numFmtId="44" fontId="3" fillId="0" borderId="0" xfId="0" applyNumberFormat="1" applyFont="1" applyProtection="1">
      <protection hidden="1"/>
    </xf>
  </cellXfs>
  <cellStyles count="2">
    <cellStyle name="Normale" xfId="0" builtinId="0"/>
    <cellStyle name="Valuta 2" xfId="1" xr:uid="{25DE0538-E469-4D9F-B4B5-9137283D5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1E52-785C-44DC-ACAA-52FC9A9E8C97}">
  <dimension ref="B1:E17"/>
  <sheetViews>
    <sheetView tabSelected="1" zoomScale="115" zoomScaleNormal="115" workbookViewId="0">
      <selection activeCell="B15" sqref="B15"/>
    </sheetView>
  </sheetViews>
  <sheetFormatPr defaultRowHeight="14.4" x14ac:dyDescent="0.3"/>
  <cols>
    <col min="2" max="2" width="86.109375" style="7" customWidth="1"/>
    <col min="3" max="3" width="16.77734375" bestFit="1" customWidth="1"/>
    <col min="4" max="4" width="14.88671875" bestFit="1" customWidth="1"/>
    <col min="5" max="5" width="16.77734375" bestFit="1" customWidth="1"/>
  </cols>
  <sheetData>
    <row r="1" spans="2:5" ht="15" thickBot="1" x14ac:dyDescent="0.35">
      <c r="B1" s="4" t="s">
        <v>14</v>
      </c>
    </row>
    <row r="2" spans="2:5" ht="26.4" thickBot="1" x14ac:dyDescent="0.55000000000000004">
      <c r="B2" s="5" t="s">
        <v>13</v>
      </c>
      <c r="C2" s="3"/>
      <c r="D2" s="1"/>
      <c r="E2" s="1"/>
    </row>
    <row r="3" spans="2:5" ht="26.4" thickBot="1" x14ac:dyDescent="0.55000000000000004">
      <c r="B3" s="5" t="s">
        <v>12</v>
      </c>
      <c r="C3" s="2">
        <v>100</v>
      </c>
      <c r="D3" s="1"/>
      <c r="E3" s="1"/>
    </row>
    <row r="4" spans="2:5" s="7" customFormat="1" ht="22.2" hidden="1" customHeight="1" x14ac:dyDescent="0.5">
      <c r="B4" s="6" t="s">
        <v>11</v>
      </c>
      <c r="C4" s="17">
        <f>IF(C3&lt;=1000, 100, IF(C3&gt;50000, 280, 195))</f>
        <v>100</v>
      </c>
      <c r="D4" s="18">
        <f>C4*0.22</f>
        <v>22</v>
      </c>
      <c r="E4" s="18">
        <f>SUM(C4:D4)</f>
        <v>122</v>
      </c>
    </row>
    <row r="5" spans="2:5" s="7" customFormat="1" ht="21.6" hidden="1" customHeight="1" x14ac:dyDescent="0.5">
      <c r="B5" s="6" t="s">
        <v>10</v>
      </c>
      <c r="C5" s="17">
        <f>IF(C3&lt;=1000,100,IF(C3&lt;=5000,170,IF(C3&lt;=10000,245,IF(C3&lt;=25000,460,IF(C3&lt;=50000,840,IF(C3&lt;=150000,1180,IF(C3&lt;=250000,1830,IF(C3&lt;=500000,3030,IF(C3&lt;=1500000,4080,IF(C3&lt;=2500000,5380,IF(C3&lt;=5000000,8080,IF(C3&gt;5000000,C3*0.003))))))))))))</f>
        <v>100</v>
      </c>
      <c r="D5" s="18">
        <f>C5*0.22</f>
        <v>22</v>
      </c>
      <c r="E5" s="18">
        <f>SUM(C5:D5)</f>
        <v>122</v>
      </c>
    </row>
    <row r="6" spans="2:5" s="7" customFormat="1" ht="19.2" hidden="1" customHeight="1" x14ac:dyDescent="0.5">
      <c r="B6" s="6" t="s">
        <v>9</v>
      </c>
      <c r="C6" s="17">
        <f>IF(C3&lt;=1000,16,IF(C3&lt;=5000,29,IF(C3&lt;=10000,36.5,IF(C3&lt;=25000,58,IF(C3&lt;=50000,96,IF(C3&lt;=150000,135,IF(C3&lt;=250000,200,IF(C3&lt;=500000,320,IF(C3&lt;=1500000,425,IF(C3&lt;=2500000,555,IF(C3&lt;=5000000,825,IF(C3&gt;5000000,C3*0.0003))))))))))))</f>
        <v>16</v>
      </c>
      <c r="D6" s="18">
        <f>C6*0.22</f>
        <v>3.52</v>
      </c>
      <c r="E6" s="18">
        <f>SUM(C6:D6)</f>
        <v>19.52</v>
      </c>
    </row>
    <row r="7" spans="2:5" s="7" customFormat="1" ht="24" hidden="1" customHeight="1" x14ac:dyDescent="0.5">
      <c r="B7" s="6" t="s">
        <v>8</v>
      </c>
      <c r="C7" s="18">
        <f>C6*0.25/0.1</f>
        <v>40</v>
      </c>
      <c r="D7" s="18">
        <f>C7*0.22</f>
        <v>8.8000000000000007</v>
      </c>
      <c r="E7" s="18">
        <f>SUM(C7:D7)</f>
        <v>48.8</v>
      </c>
    </row>
    <row r="8" spans="2:5" s="7" customFormat="1" ht="28.2" hidden="1" customHeight="1" x14ac:dyDescent="0.5">
      <c r="B8" s="6" t="s">
        <v>7</v>
      </c>
      <c r="C8" s="18">
        <f>C6*2</f>
        <v>32</v>
      </c>
      <c r="D8" s="18">
        <f>C8*0.22</f>
        <v>7.04</v>
      </c>
      <c r="E8" s="18">
        <f>SUM(C8:D8)</f>
        <v>39.04</v>
      </c>
    </row>
    <row r="9" spans="2:5" s="7" customFormat="1" ht="23.4" hidden="1" customHeight="1" x14ac:dyDescent="0.3"/>
    <row r="10" spans="2:5" s="7" customFormat="1" ht="47.4" hidden="1" customHeight="1" x14ac:dyDescent="0.3"/>
    <row r="11" spans="2:5" s="7" customFormat="1" ht="18" customHeight="1" thickBot="1" x14ac:dyDescent="0.35"/>
    <row r="12" spans="2:5" ht="31.2" customHeight="1" x14ac:dyDescent="0.3">
      <c r="B12" s="8"/>
      <c r="C12" s="12" t="s">
        <v>6</v>
      </c>
      <c r="D12" s="12" t="s">
        <v>5</v>
      </c>
      <c r="E12" s="12" t="s">
        <v>4</v>
      </c>
    </row>
    <row r="13" spans="2:5" ht="31.2" customHeight="1" x14ac:dyDescent="0.3">
      <c r="B13" s="9" t="s">
        <v>15</v>
      </c>
      <c r="C13" s="13">
        <f>C4</f>
        <v>100</v>
      </c>
      <c r="D13" s="14">
        <f>D4</f>
        <v>22</v>
      </c>
      <c r="E13" s="13">
        <f>+C13+D13</f>
        <v>122</v>
      </c>
    </row>
    <row r="14" spans="2:5" ht="31.2" customHeight="1" x14ac:dyDescent="0.3">
      <c r="B14" s="10" t="s">
        <v>3</v>
      </c>
      <c r="C14" s="13">
        <f>+C4+C5</f>
        <v>200</v>
      </c>
      <c r="D14" s="14">
        <f>+C14*0.22</f>
        <v>44</v>
      </c>
      <c r="E14" s="13">
        <f>+C14+D14</f>
        <v>244</v>
      </c>
    </row>
    <row r="15" spans="2:5" ht="31.2" customHeight="1" x14ac:dyDescent="0.3">
      <c r="B15" s="10" t="s">
        <v>2</v>
      </c>
      <c r="C15" s="13">
        <f>+C4+C5+C6</f>
        <v>216</v>
      </c>
      <c r="D15" s="14">
        <f>+C15*0.22</f>
        <v>47.52</v>
      </c>
      <c r="E15" s="13">
        <f>+C15+D15</f>
        <v>263.52</v>
      </c>
    </row>
    <row r="16" spans="2:5" ht="31.2" customHeight="1" x14ac:dyDescent="0.3">
      <c r="B16" s="10" t="s">
        <v>1</v>
      </c>
      <c r="C16" s="13">
        <f>+C4+C5+C7</f>
        <v>240</v>
      </c>
      <c r="D16" s="14">
        <f>+C16*0.22</f>
        <v>52.8</v>
      </c>
      <c r="E16" s="13">
        <f>+C16+D16</f>
        <v>292.8</v>
      </c>
    </row>
    <row r="17" spans="2:5" ht="31.2" customHeight="1" thickBot="1" x14ac:dyDescent="0.35">
      <c r="B17" s="11" t="s">
        <v>0</v>
      </c>
      <c r="C17" s="15">
        <f>+C4+C5+C7+C8</f>
        <v>272</v>
      </c>
      <c r="D17" s="16">
        <f>+C17*0.22</f>
        <v>59.84</v>
      </c>
      <c r="E17" s="15">
        <f>+C17+D17</f>
        <v>331.84000000000003</v>
      </c>
    </row>
  </sheetData>
  <sheetProtection algorithmName="SHA-512" hashValue="VwJ9oJF1vQdKsgpxudp374AQRyb2iUahSGj0Eek0/6UlIWboLM6K3W4SQ9oL66uD7gDMmlKdcI67V1DbxjdC6g==" saltValue="KpWWo1xkf5YvZHpKw2/qJ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B6CB-C149-4516-9E20-EA66FBAB82B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FACOLTATIVA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di Mediazione dell'Ordine degli Avvocati di Modena - Sala 1</dc:creator>
  <cp:lastModifiedBy>Organismo di Mediazione dell'Ordine degli Avvocati di </cp:lastModifiedBy>
  <dcterms:created xsi:type="dcterms:W3CDTF">2023-11-27T06:53:58Z</dcterms:created>
  <dcterms:modified xsi:type="dcterms:W3CDTF">2023-11-28T10:17:15Z</dcterms:modified>
</cp:coreProperties>
</file>