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documenti\BILANCI\BILANCIO 2024\"/>
    </mc:Choice>
  </mc:AlternateContent>
  <xr:revisionPtr revIDLastSave="0" documentId="13_ncr:1_{FF510595-1ACA-4ABF-9F44-2EB2EB450EE1}" xr6:coauthVersionLast="47" xr6:coauthVersionMax="47" xr10:uidLastSave="{00000000-0000-0000-0000-000000000000}"/>
  <bookViews>
    <workbookView xWindow="-108" yWindow="-108" windowWidth="23256" windowHeight="12576" xr2:uid="{55BB6706-5FBA-49DB-853D-E6197DEEF0DC}"/>
  </bookViews>
  <sheets>
    <sheet name="stato patrimoniale" sheetId="1" r:id="rId1"/>
    <sheet name="conto economico" sheetId="2" r:id="rId2"/>
  </sheets>
  <definedNames>
    <definedName name="Anno">'conto economico'!#REF!</definedName>
    <definedName name="P15n">'conto economico'!#REF!</definedName>
    <definedName name="P15n1">'conto economico'!#REF!</definedName>
    <definedName name="P16An">'conto economico'!#REF!</definedName>
    <definedName name="P16An1">'conto economico'!#REF!</definedName>
    <definedName name="P16Bn">'conto economico'!#REF!</definedName>
    <definedName name="P16Bn1">'conto economico'!#REF!</definedName>
    <definedName name="P16Cn">'conto economico'!#REF!</definedName>
    <definedName name="P16Cn1">'conto economico'!#REF!</definedName>
    <definedName name="P16Dn">'conto economico'!#REF!</definedName>
    <definedName name="P16Dn1">'conto economico'!#REF!</definedName>
    <definedName name="P17bisn">'conto economico'!#REF!</definedName>
    <definedName name="P17bisn1">'conto economico'!#REF!</definedName>
    <definedName name="P17n">'conto economico'!#REF!</definedName>
    <definedName name="P17n1">'conto economico'!#REF!</definedName>
    <definedName name="P18An">'conto economico'!#REF!</definedName>
    <definedName name="P18An1">'conto economico'!#REF!</definedName>
    <definedName name="P18Bn">'conto economico'!#REF!</definedName>
    <definedName name="P18Bn1">'conto economico'!#REF!</definedName>
    <definedName name="P18Cn">'conto economico'!#REF!</definedName>
    <definedName name="P18Cn1">'conto economico'!#REF!</definedName>
    <definedName name="P18Dn">'conto economico'!#REF!</definedName>
    <definedName name="P18Dn1">'conto economico'!#REF!</definedName>
    <definedName name="P18n">'conto economico'!#REF!</definedName>
    <definedName name="P18n1">'conto economico'!#REF!</definedName>
    <definedName name="P19An">'conto economico'!#REF!</definedName>
    <definedName name="P19An1">'conto economico'!#REF!</definedName>
    <definedName name="P19Bn">'conto economico'!#REF!</definedName>
    <definedName name="P19Bn1">'conto economico'!#REF!</definedName>
    <definedName name="P19Cn">'conto economico'!#REF!</definedName>
    <definedName name="P19Cn1">'conto economico'!#REF!</definedName>
    <definedName name="P19Dn">'conto economico'!#REF!</definedName>
    <definedName name="P19Dn1">'conto economico'!#REF!</definedName>
    <definedName name="P19n">'conto economico'!#REF!</definedName>
    <definedName name="P19n1">'conto economico'!#REF!</definedName>
    <definedName name="P20In">'conto economico'!#REF!</definedName>
    <definedName name="P20In1">'conto economico'!#REF!</definedName>
    <definedName name="PADn">'conto economico'!#REF!</definedName>
    <definedName name="PADn1">'conto economico'!#REF!</definedName>
    <definedName name="T10An">'conto economico'!$B$27</definedName>
    <definedName name="T15n">'conto economico'!$B$39</definedName>
    <definedName name="T15n1">'conto economico'!$C$39</definedName>
    <definedName name="T16An">'conto economico'!$B$41</definedName>
    <definedName name="T16An1">'conto economico'!$C$41</definedName>
    <definedName name="T16Bn">'conto economico'!$B$43</definedName>
    <definedName name="T16Bn1">'conto economico'!$C$43</definedName>
    <definedName name="T16Cn">'conto economico'!$B$45</definedName>
    <definedName name="T16Cn1">'conto economico'!$C$45</definedName>
    <definedName name="T16Dn">'conto economico'!$B$46</definedName>
    <definedName name="T16Dn1">'conto economico'!$C$46</definedName>
    <definedName name="T17bisn">'conto economico'!$B$48</definedName>
    <definedName name="T17bisn1">'conto economico'!$C$48</definedName>
    <definedName name="T17n">'conto economico'!$B$47</definedName>
    <definedName name="T17n1">'conto economico'!$C$47</definedName>
    <definedName name="T18An">'conto economico'!$B$53</definedName>
    <definedName name="T18An1">'conto economico'!$C$53</definedName>
    <definedName name="T18Bn">'conto economico'!$B$54</definedName>
    <definedName name="T18Bn1">'conto economico'!$C$54</definedName>
    <definedName name="T18Cn">'conto economico'!$B$55</definedName>
    <definedName name="T18Cn1">'conto economico'!$C$55</definedName>
    <definedName name="T18Dn">'conto economico'!$B$56</definedName>
    <definedName name="T18Dn1">'conto economico'!$C$56</definedName>
    <definedName name="T18n">'conto economico'!$B$52</definedName>
    <definedName name="T18n1">'conto economico'!$C$52</definedName>
    <definedName name="T19An">'conto economico'!$B$58</definedName>
    <definedName name="T19An1">'conto economico'!$C$58</definedName>
    <definedName name="T19Bn">'conto economico'!$B$59</definedName>
    <definedName name="T19Bn1">'conto economico'!$C$59</definedName>
    <definedName name="T19Cn">'conto economico'!$B$60</definedName>
    <definedName name="T19Cn1">'conto economico'!$C$60</definedName>
    <definedName name="T19Dn">'conto economico'!$B$61</definedName>
    <definedName name="T19Dn1">'conto economico'!$C$61</definedName>
    <definedName name="T19n">'conto economico'!$B$57</definedName>
    <definedName name="T19n1">'conto economico'!$C$57</definedName>
    <definedName name="T20In">'conto economico'!$B$66</definedName>
    <definedName name="T20In1">'conto economico'!$C$66</definedName>
    <definedName name="TADn">'conto economico'!$B$68</definedName>
    <definedName name="TADn1">'conto economico'!$C$68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2" l="1"/>
  <c r="C64" i="2"/>
  <c r="C62" i="2"/>
  <c r="B62" i="2"/>
  <c r="B49" i="2"/>
  <c r="C35" i="2"/>
  <c r="B35" i="2"/>
  <c r="B14" i="2"/>
  <c r="F47" i="1"/>
  <c r="F43" i="1"/>
  <c r="E43" i="1"/>
  <c r="E47" i="1" s="1"/>
  <c r="F19" i="1"/>
  <c r="E19" i="1"/>
  <c r="C47" i="1"/>
  <c r="B47" i="1"/>
  <c r="C36" i="1"/>
  <c r="B36" i="1"/>
  <c r="C20" i="1"/>
  <c r="B20" i="1"/>
  <c r="B29" i="1"/>
  <c r="C49" i="2"/>
  <c r="C14" i="2"/>
  <c r="B64" i="2" l="1"/>
  <c r="C36" i="2"/>
  <c r="B36" i="2"/>
</calcChain>
</file>

<file path=xl/sharedStrings.xml><?xml version="1.0" encoding="utf-8"?>
<sst xmlns="http://schemas.openxmlformats.org/spreadsheetml/2006/main" count="118" uniqueCount="103">
  <si>
    <t>ORDINE DEGLI AVVOCATI MODENA</t>
  </si>
  <si>
    <t>STATO PATRIMONIALE</t>
  </si>
  <si>
    <t>ATTIVITA'</t>
  </si>
  <si>
    <t>ANNO</t>
  </si>
  <si>
    <t>PASSIVITA'</t>
  </si>
  <si>
    <t>A) CREDITI VERSO LO STATO ED ALTRI ENTI PUBBLICI</t>
  </si>
  <si>
    <t>A) PATRIMONIO NETTO</t>
  </si>
  <si>
    <t xml:space="preserve">    PER LA PARTECIPAZIONE AL PATRIMONIO INIZIALE</t>
  </si>
  <si>
    <r>
      <t xml:space="preserve">     I. </t>
    </r>
    <r>
      <rPr>
        <i/>
        <sz val="10"/>
        <rFont val="Arial"/>
        <family val="2"/>
      </rPr>
      <t>Fondo di dotazione</t>
    </r>
  </si>
  <si>
    <t>B) IMMOBILIZZAZIONI</t>
  </si>
  <si>
    <r>
      <t xml:space="preserve">     II. </t>
    </r>
    <r>
      <rPr>
        <i/>
        <sz val="10"/>
        <rFont val="Arial"/>
        <family val="2"/>
      </rPr>
      <t>Riserve obbligatorie e derivanti da leggi</t>
    </r>
  </si>
  <si>
    <r>
      <t xml:space="preserve">     III. </t>
    </r>
    <r>
      <rPr>
        <i/>
        <sz val="10"/>
        <rFont val="Arial"/>
        <family val="2"/>
      </rPr>
      <t>Riserve di rivalutazione</t>
    </r>
  </si>
  <si>
    <r>
      <t xml:space="preserve">     I. </t>
    </r>
    <r>
      <rPr>
        <i/>
        <sz val="10"/>
        <rFont val="Arial"/>
        <family val="2"/>
      </rPr>
      <t>Immobilizzazioni Immateriali</t>
    </r>
  </si>
  <si>
    <r>
      <t xml:space="preserve">     IV. </t>
    </r>
    <r>
      <rPr>
        <i/>
        <sz val="10"/>
        <rFont val="Arial"/>
        <family val="2"/>
      </rPr>
      <t>Contributi a fondo perduto</t>
    </r>
  </si>
  <si>
    <t>meno fnd ammortamento imm. Imm</t>
  </si>
  <si>
    <r>
      <t xml:space="preserve">     V. </t>
    </r>
    <r>
      <rPr>
        <i/>
        <sz val="10"/>
        <rFont val="Arial"/>
        <family val="2"/>
      </rPr>
      <t>Contributi per ripiano disavanzi</t>
    </r>
  </si>
  <si>
    <r>
      <t xml:space="preserve">     II. </t>
    </r>
    <r>
      <rPr>
        <i/>
        <sz val="10"/>
        <rFont val="Arial"/>
        <family val="2"/>
      </rPr>
      <t>Immobilizzazioni materiali</t>
    </r>
  </si>
  <si>
    <r>
      <t xml:space="preserve">     VI. </t>
    </r>
    <r>
      <rPr>
        <i/>
        <sz val="10"/>
        <rFont val="Arial"/>
        <family val="2"/>
      </rPr>
      <t>Riserve statutarie</t>
    </r>
  </si>
  <si>
    <t>meno fnd ammortamento imm. Mat.</t>
  </si>
  <si>
    <r>
      <t xml:space="preserve">     VII. </t>
    </r>
    <r>
      <rPr>
        <i/>
        <sz val="10"/>
        <rFont val="Arial"/>
        <family val="2"/>
      </rPr>
      <t>Altre riserve distintamente indicate</t>
    </r>
  </si>
  <si>
    <r>
      <t xml:space="preserve">     III. </t>
    </r>
    <r>
      <rPr>
        <i/>
        <sz val="10"/>
        <rFont val="Arial"/>
        <family val="2"/>
      </rPr>
      <t>Immobilizazioni finanziarie</t>
    </r>
    <r>
      <rPr>
        <sz val="10"/>
        <rFont val="Arial"/>
      </rPr>
      <t>, con separata indicazione,</t>
    </r>
  </si>
  <si>
    <r>
      <t xml:space="preserve">     VIII. </t>
    </r>
    <r>
      <rPr>
        <i/>
        <sz val="10"/>
        <rFont val="Arial"/>
        <family val="2"/>
      </rPr>
      <t>Avanzi (Disavanzi) economici portati a nuovo</t>
    </r>
  </si>
  <si>
    <t xml:space="preserve">          per ciascuna voce dei crediti, degli importi esigibili </t>
  </si>
  <si>
    <r>
      <t xml:space="preserve">     IX.  </t>
    </r>
    <r>
      <rPr>
        <i/>
        <sz val="10"/>
        <rFont val="Arial"/>
        <family val="2"/>
      </rPr>
      <t>Avanzo (Disavanzo) economico d'esercizio</t>
    </r>
  </si>
  <si>
    <t xml:space="preserve">          entro l'esercizio successivo</t>
  </si>
  <si>
    <t>Totale Patrimonio netto (A)</t>
  </si>
  <si>
    <t>Totale Immobilizzazioni (B)</t>
  </si>
  <si>
    <t>B) CONTRIBUTI IN CONTO CAPITALE</t>
  </si>
  <si>
    <t>C) ATTIVO CIRCOLANTE</t>
  </si>
  <si>
    <r>
      <t xml:space="preserve">     I. </t>
    </r>
    <r>
      <rPr>
        <i/>
        <sz val="10"/>
        <rFont val="Arial"/>
        <family val="2"/>
      </rPr>
      <t>Rimanenze</t>
    </r>
  </si>
  <si>
    <t>C) FONDI PER RISCHI ED ONERI</t>
  </si>
  <si>
    <r>
      <t xml:space="preserve">     II. </t>
    </r>
    <r>
      <rPr>
        <i/>
        <sz val="10"/>
        <rFont val="Arial"/>
        <family val="2"/>
      </rPr>
      <t>Crediti</t>
    </r>
    <r>
      <rPr>
        <sz val="10"/>
        <rFont val="Arial"/>
        <family val="2"/>
      </rPr>
      <t>, con separata indicazione, per ciascuna voce,</t>
    </r>
  </si>
  <si>
    <t xml:space="preserve">         degli importi esigibili olre l'esercizio successivo</t>
  </si>
  <si>
    <t>D) TRATTAMENTO DI FINE RAPPORTO DI</t>
  </si>
  <si>
    <t xml:space="preserve">         entro 12 mesi</t>
  </si>
  <si>
    <t xml:space="preserve">       LAVORO SUBORDINATO</t>
  </si>
  <si>
    <t xml:space="preserve">         oltre 12 mesi</t>
  </si>
  <si>
    <r>
      <t xml:space="preserve">     III. </t>
    </r>
    <r>
      <rPr>
        <i/>
        <sz val="10"/>
        <rFont val="Arial"/>
        <family val="2"/>
      </rPr>
      <t>Attività finanziarie che non costituiscono immobilizzazioni</t>
    </r>
  </si>
  <si>
    <t>E) DEBITI, con separata indicazione, per ciascuna voce,</t>
  </si>
  <si>
    <t>degli importi esigibili oltre l'esercizio successivo</t>
  </si>
  <si>
    <r>
      <t xml:space="preserve">     IV. </t>
    </r>
    <r>
      <rPr>
        <i/>
        <sz val="10"/>
        <rFont val="Arial"/>
        <family val="2"/>
      </rPr>
      <t>Disponibilità liquide</t>
    </r>
  </si>
  <si>
    <r>
      <t xml:space="preserve">     I.</t>
    </r>
    <r>
      <rPr>
        <i/>
        <sz val="10"/>
        <rFont val="Arial"/>
        <family val="2"/>
      </rPr>
      <t xml:space="preserve"> Debiti bancari e finanziari</t>
    </r>
  </si>
  <si>
    <t>Totale attivo circolante (C)</t>
  </si>
  <si>
    <t>D) RATEI E RISCONTI</t>
  </si>
  <si>
    <r>
      <t xml:space="preserve">     II. </t>
    </r>
    <r>
      <rPr>
        <i/>
        <sz val="10"/>
        <rFont val="Arial"/>
        <family val="2"/>
      </rPr>
      <t>Residui Passivi</t>
    </r>
  </si>
  <si>
    <t>Totale Debiti (E)</t>
  </si>
  <si>
    <t>F) RATEI E RISCONTI</t>
  </si>
  <si>
    <t>Totale attivo</t>
  </si>
  <si>
    <t>Totale passivo e netto</t>
  </si>
  <si>
    <t/>
  </si>
  <si>
    <t>CONTO ECONOMICO</t>
  </si>
  <si>
    <t>Consuntivo</t>
  </si>
  <si>
    <r>
      <t>A)</t>
    </r>
    <r>
      <rPr>
        <sz val="9"/>
        <rFont val="Arial"/>
        <family val="2"/>
      </rPr>
      <t xml:space="preserve"> VALORE DELLA PRODUZIONE</t>
    </r>
  </si>
  <si>
    <r>
      <t>1)</t>
    </r>
    <r>
      <rPr>
        <i/>
        <sz val="9"/>
        <rFont val="Times New Roman"/>
        <family val="1"/>
      </rPr>
      <t xml:space="preserve"> Proventi e corrispettivi per la produzione delle prestazioni e/o servizi</t>
    </r>
  </si>
  <si>
    <r>
      <t>2)</t>
    </r>
    <r>
      <rPr>
        <i/>
        <sz val="9"/>
        <rFont val="Times New Roman"/>
        <family val="1"/>
      </rPr>
      <t xml:space="preserve"> Variazione delle rimanenze dei prodotti in corso di lavorazione, semilavorati e finiti</t>
    </r>
  </si>
  <si>
    <t xml:space="preserve"> </t>
  </si>
  <si>
    <r>
      <t>3)</t>
    </r>
    <r>
      <rPr>
        <i/>
        <sz val="9"/>
        <rFont val="Times New Roman"/>
        <family val="1"/>
      </rPr>
      <t xml:space="preserve"> Variazione dei lavori in corso su ordinazione </t>
    </r>
  </si>
  <si>
    <r>
      <t>4)</t>
    </r>
    <r>
      <rPr>
        <i/>
        <sz val="9"/>
        <rFont val="Times New Roman"/>
        <family val="1"/>
      </rPr>
      <t xml:space="preserve"> Incrementi di immobilizzazioni per lavori interni</t>
    </r>
  </si>
  <si>
    <r>
      <t>5)</t>
    </r>
    <r>
      <rPr>
        <i/>
        <sz val="9"/>
        <rFont val="Times New Roman"/>
        <family val="1"/>
      </rPr>
      <t xml:space="preserve"> Altri ricavi e proventi, con separata indicazione dei contributi di competenza dell'esercizio</t>
    </r>
  </si>
  <si>
    <t>Totale valore della produzione (A)</t>
  </si>
  <si>
    <r>
      <t>B)</t>
    </r>
    <r>
      <rPr>
        <sz val="9"/>
        <rFont val="Arial"/>
        <family val="2"/>
      </rPr>
      <t xml:space="preserve"> COSTI DELLA PRODUZIONE</t>
    </r>
  </si>
  <si>
    <r>
      <t xml:space="preserve">6) </t>
    </r>
    <r>
      <rPr>
        <i/>
        <sz val="9"/>
        <rFont val="Times New Roman"/>
        <family val="1"/>
      </rPr>
      <t>per materie prime, sussidiarie, consumo e merci</t>
    </r>
  </si>
  <si>
    <r>
      <t xml:space="preserve"> 7) </t>
    </r>
    <r>
      <rPr>
        <i/>
        <sz val="9"/>
        <rFont val="Times New Roman"/>
        <family val="1"/>
      </rPr>
      <t>per servizi</t>
    </r>
  </si>
  <si>
    <r>
      <t xml:space="preserve"> 8)</t>
    </r>
    <r>
      <rPr>
        <b/>
        <i/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>per godimento beni di terzi</t>
    </r>
  </si>
  <si>
    <r>
      <t xml:space="preserve"> 9) </t>
    </r>
    <r>
      <rPr>
        <i/>
        <sz val="9"/>
        <rFont val="Times New Roman"/>
        <family val="1"/>
      </rPr>
      <t>per il personale</t>
    </r>
  </si>
  <si>
    <t>a) salari e stipendi</t>
  </si>
  <si>
    <t>b) oneri sociali</t>
  </si>
  <si>
    <t>c) trattamento di fine rapporto</t>
  </si>
  <si>
    <t>d) trattamento di quiescenza e simili</t>
  </si>
  <si>
    <t>e) altri costi</t>
  </si>
  <si>
    <r>
      <t>10)</t>
    </r>
    <r>
      <rPr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>Ammortamenti e svalutazioni</t>
    </r>
  </si>
  <si>
    <t>a) Ammortamento delle immobilizzazioni immateriali</t>
  </si>
  <si>
    <t xml:space="preserve">b) Ammortamento delle immobilizzazioni materiali </t>
  </si>
  <si>
    <t>c) Altre svalutazioni delle immobilizzazioni</t>
  </si>
  <si>
    <t>d) Svalutazione dei crediti compresi nell'attivo circolante e delle disponibilità liquide</t>
  </si>
  <si>
    <r>
      <t>11)</t>
    </r>
    <r>
      <rPr>
        <i/>
        <sz val="9"/>
        <rFont val="Times New Roman"/>
        <family val="1"/>
      </rPr>
      <t xml:space="preserve"> Variazioni delle rimanenze di materie prime, sussidisrie, di consumo e merci</t>
    </r>
  </si>
  <si>
    <r>
      <t>12)</t>
    </r>
    <r>
      <rPr>
        <b/>
        <i/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 xml:space="preserve">Accantonamenti per rischi </t>
    </r>
  </si>
  <si>
    <r>
      <t>13)</t>
    </r>
    <r>
      <rPr>
        <b/>
        <i/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>Accantonamenti ai fondi per oneri</t>
    </r>
  </si>
  <si>
    <r>
      <t>14)</t>
    </r>
    <r>
      <rPr>
        <i/>
        <sz val="9"/>
        <rFont val="Times New Roman"/>
        <family val="1"/>
      </rPr>
      <t xml:space="preserve"> Oneri diversi di gestione</t>
    </r>
  </si>
  <si>
    <t>Totale Costi (B)</t>
  </si>
  <si>
    <t>DIFFERENZA TRA VALORE E COSTI DELLA PRODUZIONE (A - B)</t>
  </si>
  <si>
    <r>
      <t>C)</t>
    </r>
    <r>
      <rPr>
        <sz val="9"/>
        <rFont val="Arial"/>
        <family val="2"/>
      </rPr>
      <t xml:space="preserve"> PROVENTI E ONERI FINANZIARI</t>
    </r>
  </si>
  <si>
    <r>
      <t>15)</t>
    </r>
    <r>
      <rPr>
        <i/>
        <sz val="9"/>
        <rFont val="Times New Roman"/>
        <family val="1"/>
      </rPr>
      <t xml:space="preserve"> Proventi da partecipazioni </t>
    </r>
  </si>
  <si>
    <r>
      <t>16)</t>
    </r>
    <r>
      <rPr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 xml:space="preserve">Altri proventi finanziari </t>
    </r>
  </si>
  <si>
    <t>a) di crediti iscritti nelle immobilizzazioni</t>
  </si>
  <si>
    <t xml:space="preserve">b) di titoli iscritti nelle immobilizzazioni che non costituiscono  </t>
  </si>
  <si>
    <t>partecipazioni;</t>
  </si>
  <si>
    <t>c) di titoli iscritti nell'attivo circolante che non costituiscono</t>
  </si>
  <si>
    <t>d) proventi diversi dai precedenti</t>
  </si>
  <si>
    <r>
      <t>17)</t>
    </r>
    <r>
      <rPr>
        <i/>
        <sz val="9"/>
        <rFont val="Times New Roman"/>
        <family val="1"/>
      </rPr>
      <t xml:space="preserve"> Interessi e altri oneri finanziari </t>
    </r>
  </si>
  <si>
    <r>
      <t>17 bis)</t>
    </r>
    <r>
      <rPr>
        <sz val="9"/>
        <rFont val="Times New Roman"/>
        <family val="1"/>
      </rPr>
      <t xml:space="preserve"> Utili e perdite su cambi</t>
    </r>
  </si>
  <si>
    <t>Totale proventi ed oneri finanziari (15+16-17±17 bis)</t>
  </si>
  <si>
    <r>
      <t>D)</t>
    </r>
    <r>
      <rPr>
        <sz val="9"/>
        <rFont val="Arial"/>
        <family val="2"/>
      </rPr>
      <t xml:space="preserve"> RETTIFICHE DI VALORE DI ATTIVITA' FINANZIARIE </t>
    </r>
  </si>
  <si>
    <r>
      <t>18)</t>
    </r>
    <r>
      <rPr>
        <i/>
        <sz val="9"/>
        <rFont val="Times New Roman"/>
        <family val="1"/>
      </rPr>
      <t xml:space="preserve"> Rivalutazioni: </t>
    </r>
  </si>
  <si>
    <t>a) di partecipazioni</t>
  </si>
  <si>
    <t xml:space="preserve">b) di imobilizzazioni finanziarie </t>
  </si>
  <si>
    <t>c) di titoli iscritti nell'attivo circolante</t>
  </si>
  <si>
    <t>d) di strumenti finanziari derivati</t>
  </si>
  <si>
    <r>
      <t>19)</t>
    </r>
    <r>
      <rPr>
        <b/>
        <i/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 xml:space="preserve">Svalutazioni: </t>
    </r>
  </si>
  <si>
    <t>Totale rettifiche di valore (18-19)</t>
  </si>
  <si>
    <t>Risultato prima delle imposte (A-B±C±D)</t>
  </si>
  <si>
    <r>
      <t xml:space="preserve"> 20)</t>
    </r>
    <r>
      <rPr>
        <i/>
        <sz val="9"/>
        <rFont val="Times New Roman"/>
        <family val="1"/>
      </rPr>
      <t xml:space="preserve"> Imposte dell'esercizio</t>
    </r>
  </si>
  <si>
    <t>21) Avanzo/Disavanzo/Pareggio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</si>
</sst>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;\-#,##0.00;#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4" fontId="2" fillId="0" borderId="15" xfId="3" applyNumberFormat="1" applyFill="1" applyBorder="1"/>
    <xf numFmtId="4" fontId="2" fillId="0" borderId="16" xfId="3" applyNumberFormat="1" applyFill="1" applyBorder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1" xfId="0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 indent="1"/>
    </xf>
    <xf numFmtId="0" fontId="14" fillId="0" borderId="11" xfId="0" applyFont="1" applyBorder="1" applyAlignment="1">
      <alignment horizontal="left" vertical="center" indent="1"/>
    </xf>
    <xf numFmtId="0" fontId="12" fillId="0" borderId="11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left" vertical="center" wrapText="1" indent="1"/>
    </xf>
    <xf numFmtId="0" fontId="18" fillId="0" borderId="11" xfId="0" applyFont="1" applyBorder="1" applyAlignment="1">
      <alignment horizontal="left" vertical="center" indent="3"/>
    </xf>
    <xf numFmtId="0" fontId="18" fillId="0" borderId="11" xfId="0" applyFont="1" applyBorder="1" applyAlignment="1">
      <alignment horizontal="left" vertical="center" wrapText="1" indent="3"/>
    </xf>
    <xf numFmtId="0" fontId="12" fillId="0" borderId="11" xfId="0" applyFont="1" applyBorder="1" applyAlignment="1">
      <alignment horizontal="right" vertical="center"/>
    </xf>
    <xf numFmtId="0" fontId="19" fillId="0" borderId="11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indent="3"/>
    </xf>
    <xf numFmtId="0" fontId="5" fillId="0" borderId="1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4" fontId="2" fillId="0" borderId="11" xfId="3" applyNumberFormat="1" applyFill="1" applyBorder="1" applyAlignment="1">
      <alignment horizontal="center"/>
    </xf>
    <xf numFmtId="4" fontId="2" fillId="0" borderId="3" xfId="3" applyNumberFormat="1" applyFill="1" applyBorder="1" applyAlignment="1">
      <alignment horizontal="center"/>
    </xf>
    <xf numFmtId="4" fontId="2" fillId="0" borderId="10" xfId="3" applyNumberFormat="1" applyFill="1" applyBorder="1" applyAlignment="1">
      <alignment horizontal="center"/>
    </xf>
    <xf numFmtId="4" fontId="2" fillId="0" borderId="11" xfId="3" applyNumberFormat="1" applyFill="1" applyBorder="1"/>
    <xf numFmtId="4" fontId="2" fillId="0" borderId="3" xfId="3" applyNumberFormat="1" applyFill="1" applyBorder="1"/>
    <xf numFmtId="164" fontId="2" fillId="0" borderId="11" xfId="3" applyNumberFormat="1" applyFill="1" applyBorder="1"/>
    <xf numFmtId="164" fontId="2" fillId="0" borderId="3" xfId="3" applyNumberFormat="1" applyFill="1" applyBorder="1"/>
    <xf numFmtId="4" fontId="2" fillId="0" borderId="9" xfId="3" applyNumberFormat="1" applyFill="1" applyBorder="1"/>
    <xf numFmtId="4" fontId="2" fillId="0" borderId="13" xfId="3" applyNumberFormat="1" applyFill="1" applyBorder="1"/>
    <xf numFmtId="4" fontId="2" fillId="0" borderId="14" xfId="3" applyNumberFormat="1" applyFill="1" applyBorder="1"/>
    <xf numFmtId="164" fontId="5" fillId="0" borderId="11" xfId="0" applyNumberFormat="1" applyFon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164" fontId="5" fillId="0" borderId="11" xfId="0" quotePrefix="1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164" fontId="5" fillId="0" borderId="11" xfId="0" quotePrefix="1" applyNumberFormat="1" applyFont="1" applyBorder="1"/>
    <xf numFmtId="164" fontId="5" fillId="0" borderId="18" xfId="0" applyNumberFormat="1" applyFont="1" applyBorder="1" applyAlignment="1">
      <alignment horizontal="right"/>
    </xf>
    <xf numFmtId="164" fontId="5" fillId="0" borderId="11" xfId="0" applyNumberFormat="1" applyFont="1" applyBorder="1"/>
    <xf numFmtId="4" fontId="5" fillId="0" borderId="11" xfId="0" quotePrefix="1" applyNumberFormat="1" applyFon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4" fontId="0" fillId="0" borderId="0" xfId="0" applyNumberFormat="1" applyProtection="1">
      <protection hidden="1"/>
    </xf>
    <xf numFmtId="0" fontId="20" fillId="0" borderId="0" xfId="0" applyFont="1" applyAlignment="1">
      <alignment horizontal="left"/>
    </xf>
    <xf numFmtId="44" fontId="21" fillId="0" borderId="21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right"/>
    </xf>
    <xf numFmtId="4" fontId="0" fillId="0" borderId="20" xfId="0" applyNumberFormat="1" applyFill="1" applyBorder="1" applyAlignment="1">
      <alignment horizontal="right"/>
    </xf>
    <xf numFmtId="164" fontId="5" fillId="0" borderId="11" xfId="2" applyNumberFormat="1" applyFont="1" applyFill="1" applyBorder="1" applyAlignment="1">
      <alignment horizontal="right"/>
    </xf>
    <xf numFmtId="164" fontId="5" fillId="0" borderId="11" xfId="0" quotePrefix="1" applyNumberFormat="1" applyFont="1" applyFill="1" applyBorder="1" applyAlignment="1">
      <alignment horizontal="right"/>
    </xf>
    <xf numFmtId="4" fontId="0" fillId="0" borderId="12" xfId="0" applyNumberFormat="1" applyFill="1" applyBorder="1" applyAlignment="1">
      <alignment horizontal="right"/>
    </xf>
    <xf numFmtId="164" fontId="5" fillId="0" borderId="11" xfId="0" quotePrefix="1" applyNumberFormat="1" applyFont="1" applyFill="1" applyBorder="1"/>
    <xf numFmtId="164" fontId="5" fillId="0" borderId="18" xfId="0" applyNumberFormat="1" applyFont="1" applyFill="1" applyBorder="1" applyAlignment="1">
      <alignment horizontal="right"/>
    </xf>
    <xf numFmtId="164" fontId="5" fillId="0" borderId="11" xfId="0" applyNumberFormat="1" applyFont="1" applyFill="1" applyBorder="1"/>
    <xf numFmtId="4" fontId="5" fillId="0" borderId="11" xfId="0" quotePrefix="1" applyNumberFormat="1" applyFont="1" applyFill="1" applyBorder="1" applyAlignment="1">
      <alignment horizontal="right"/>
    </xf>
    <xf numFmtId="4" fontId="0" fillId="0" borderId="15" xfId="0" applyNumberFormat="1" applyFill="1" applyBorder="1" applyAlignment="1">
      <alignment horizontal="right"/>
    </xf>
    <xf numFmtId="4" fontId="0" fillId="0" borderId="0" xfId="0" applyNumberFormat="1" applyFill="1" applyProtection="1">
      <protection hidden="1"/>
    </xf>
    <xf numFmtId="0" fontId="20" fillId="0" borderId="0" xfId="0" applyFont="1" applyFill="1" applyAlignment="1">
      <alignment horizontal="left"/>
    </xf>
    <xf numFmtId="164" fontId="9" fillId="0" borderId="0" xfId="2" applyNumberFormat="1" applyFont="1" applyFill="1" applyAlignment="1">
      <alignment horizontal="left"/>
    </xf>
    <xf numFmtId="0" fontId="2" fillId="0" borderId="0" xfId="2" applyFill="1"/>
    <xf numFmtId="0" fontId="8" fillId="0" borderId="0" xfId="2" applyFont="1" applyFill="1" applyAlignment="1">
      <alignment horizontal="center"/>
    </xf>
    <xf numFmtId="0" fontId="4" fillId="0" borderId="0" xfId="2" applyFont="1" applyFill="1"/>
    <xf numFmtId="0" fontId="3" fillId="0" borderId="1" xfId="2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/>
    </xf>
    <xf numFmtId="0" fontId="2" fillId="0" borderId="19" xfId="2" applyFill="1" applyBorder="1"/>
    <xf numFmtId="0" fontId="2" fillId="0" borderId="1" xfId="2" applyFill="1" applyBorder="1" applyAlignment="1">
      <alignment horizontal="center"/>
    </xf>
    <xf numFmtId="0" fontId="2" fillId="0" borderId="5" xfId="2" applyFill="1" applyBorder="1"/>
    <xf numFmtId="0" fontId="2" fillId="0" borderId="4" xfId="2" applyFill="1" applyBorder="1"/>
    <xf numFmtId="0" fontId="2" fillId="0" borderId="2" xfId="2" applyFill="1" applyBorder="1"/>
    <xf numFmtId="0" fontId="5" fillId="0" borderId="2" xfId="2" applyFont="1" applyFill="1" applyBorder="1"/>
    <xf numFmtId="0" fontId="6" fillId="0" borderId="2" xfId="2" applyFont="1" applyFill="1" applyBorder="1"/>
    <xf numFmtId="0" fontId="6" fillId="0" borderId="2" xfId="2" applyFont="1" applyFill="1" applyBorder="1" applyAlignment="1">
      <alignment wrapText="1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right"/>
    </xf>
    <xf numFmtId="164" fontId="2" fillId="0" borderId="11" xfId="2" applyNumberFormat="1" applyFill="1" applyBorder="1"/>
    <xf numFmtId="0" fontId="2" fillId="0" borderId="11" xfId="2" applyFill="1" applyBorder="1"/>
    <xf numFmtId="164" fontId="2" fillId="0" borderId="2" xfId="2" applyNumberFormat="1" applyFill="1" applyBorder="1"/>
    <xf numFmtId="0" fontId="2" fillId="0" borderId="6" xfId="2" applyFill="1" applyBorder="1"/>
    <xf numFmtId="0" fontId="2" fillId="0" borderId="17" xfId="2" applyFill="1" applyBorder="1"/>
    <xf numFmtId="4" fontId="2" fillId="0" borderId="11" xfId="2" applyNumberFormat="1" applyFill="1" applyBorder="1"/>
    <xf numFmtId="4" fontId="2" fillId="0" borderId="3" xfId="2" applyNumberFormat="1" applyFill="1" applyBorder="1"/>
    <xf numFmtId="0" fontId="2" fillId="0" borderId="3" xfId="2" applyFill="1" applyBorder="1"/>
    <xf numFmtId="0" fontId="3" fillId="0" borderId="8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10" fillId="0" borderId="0" xfId="2" applyFont="1" applyFill="1"/>
  </cellXfs>
  <cellStyles count="4">
    <cellStyle name="Migliaia 2" xfId="3" xr:uid="{0613D96F-5248-4E68-B83F-54D516E3FEC5}"/>
    <cellStyle name="Normale" xfId="0" builtinId="0"/>
    <cellStyle name="Normale 2" xfId="2" xr:uid="{44B9D7BB-365C-434F-AAB1-D0F1E68E3C67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0775-FAC2-4D2F-A950-DF14990116EA}">
  <dimension ref="A1:F50"/>
  <sheetViews>
    <sheetView tabSelected="1" topLeftCell="A12" workbookViewId="0">
      <selection activeCell="A24" sqref="A24"/>
    </sheetView>
  </sheetViews>
  <sheetFormatPr defaultRowHeight="14.4" x14ac:dyDescent="0.3"/>
  <cols>
    <col min="1" max="1" width="55.44140625" style="48" bestFit="1" customWidth="1"/>
    <col min="2" max="3" width="11.6640625" style="48" bestFit="1" customWidth="1"/>
    <col min="4" max="4" width="48.33203125" style="48" bestFit="1" customWidth="1"/>
    <col min="5" max="6" width="11.6640625" style="48" bestFit="1" customWidth="1"/>
  </cols>
  <sheetData>
    <row r="1" spans="1:6" ht="17.399999999999999" x14ac:dyDescent="0.3">
      <c r="A1" s="62" t="s">
        <v>0</v>
      </c>
      <c r="B1" s="62"/>
      <c r="C1" s="63"/>
      <c r="D1" s="63"/>
      <c r="E1" s="63"/>
      <c r="F1" s="63"/>
    </row>
    <row r="2" spans="1:6" ht="17.399999999999999" x14ac:dyDescent="0.3">
      <c r="A2" s="64" t="s">
        <v>1</v>
      </c>
      <c r="B2" s="65"/>
      <c r="C2" s="65"/>
      <c r="D2" s="65"/>
      <c r="E2" s="65"/>
      <c r="F2" s="65"/>
    </row>
    <row r="4" spans="1:6" x14ac:dyDescent="0.3">
      <c r="A4" s="66" t="s">
        <v>2</v>
      </c>
      <c r="B4" s="66" t="s">
        <v>3</v>
      </c>
      <c r="C4" s="66" t="s">
        <v>3</v>
      </c>
      <c r="D4" s="66" t="s">
        <v>4</v>
      </c>
      <c r="E4" s="67" t="s">
        <v>3</v>
      </c>
      <c r="F4" s="67" t="s">
        <v>3</v>
      </c>
    </row>
    <row r="5" spans="1:6" x14ac:dyDescent="0.3">
      <c r="A5" s="68"/>
      <c r="B5" s="69">
        <v>2024</v>
      </c>
      <c r="C5" s="69">
        <v>2023</v>
      </c>
      <c r="D5" s="68"/>
      <c r="E5" s="69">
        <v>2024</v>
      </c>
      <c r="F5" s="69">
        <v>2023</v>
      </c>
    </row>
    <row r="6" spans="1:6" x14ac:dyDescent="0.3">
      <c r="A6" s="70"/>
      <c r="B6" s="21"/>
      <c r="C6" s="22"/>
      <c r="D6" s="71"/>
      <c r="E6" s="23"/>
      <c r="F6" s="23"/>
    </row>
    <row r="7" spans="1:6" x14ac:dyDescent="0.3">
      <c r="A7" s="72" t="s">
        <v>5</v>
      </c>
      <c r="B7" s="24"/>
      <c r="C7" s="25"/>
      <c r="D7" s="63" t="s">
        <v>6</v>
      </c>
      <c r="E7" s="26">
        <v>0</v>
      </c>
      <c r="F7" s="27">
        <v>0</v>
      </c>
    </row>
    <row r="8" spans="1:6" x14ac:dyDescent="0.3">
      <c r="A8" s="72" t="s">
        <v>7</v>
      </c>
      <c r="B8" s="24">
        <v>0</v>
      </c>
      <c r="C8" s="25">
        <v>0</v>
      </c>
      <c r="D8" s="63"/>
      <c r="E8" s="26"/>
      <c r="F8" s="27"/>
    </row>
    <row r="9" spans="1:6" x14ac:dyDescent="0.3">
      <c r="A9" s="72"/>
      <c r="B9" s="24"/>
      <c r="C9" s="25"/>
      <c r="D9" s="63" t="s">
        <v>8</v>
      </c>
      <c r="E9" s="26">
        <v>0</v>
      </c>
      <c r="F9" s="27">
        <v>0</v>
      </c>
    </row>
    <row r="10" spans="1:6" x14ac:dyDescent="0.3">
      <c r="A10" s="72" t="s">
        <v>9</v>
      </c>
      <c r="B10" s="26">
        <v>0</v>
      </c>
      <c r="C10" s="27">
        <v>0</v>
      </c>
      <c r="D10" s="63" t="s">
        <v>10</v>
      </c>
      <c r="E10" s="26">
        <v>0</v>
      </c>
      <c r="F10" s="27">
        <v>0</v>
      </c>
    </row>
    <row r="11" spans="1:6" x14ac:dyDescent="0.3">
      <c r="A11" s="72"/>
      <c r="B11" s="26"/>
      <c r="C11" s="27"/>
      <c r="D11" s="63" t="s">
        <v>11</v>
      </c>
      <c r="E11" s="26">
        <v>0</v>
      </c>
      <c r="F11" s="27">
        <v>0</v>
      </c>
    </row>
    <row r="12" spans="1:6" x14ac:dyDescent="0.3">
      <c r="A12" s="72" t="s">
        <v>12</v>
      </c>
      <c r="B12" s="26">
        <v>46545.8</v>
      </c>
      <c r="C12" s="27">
        <v>42275.8</v>
      </c>
      <c r="D12" s="63" t="s">
        <v>13</v>
      </c>
      <c r="E12" s="26">
        <v>0</v>
      </c>
      <c r="F12" s="27">
        <v>0</v>
      </c>
    </row>
    <row r="13" spans="1:6" x14ac:dyDescent="0.3">
      <c r="A13" s="72" t="s">
        <v>14</v>
      </c>
      <c r="B13" s="26">
        <v>-9309.16</v>
      </c>
      <c r="C13" s="27">
        <v>-12307.16</v>
      </c>
      <c r="D13" s="63" t="s">
        <v>15</v>
      </c>
      <c r="E13" s="26">
        <v>0</v>
      </c>
      <c r="F13" s="27">
        <v>0</v>
      </c>
    </row>
    <row r="14" spans="1:6" x14ac:dyDescent="0.3">
      <c r="A14" s="73" t="s">
        <v>16</v>
      </c>
      <c r="B14" s="26">
        <v>1173367.82</v>
      </c>
      <c r="C14" s="27">
        <v>1137345.68</v>
      </c>
      <c r="D14" s="63" t="s">
        <v>17</v>
      </c>
      <c r="E14" s="26">
        <v>0</v>
      </c>
      <c r="F14" s="27">
        <v>0</v>
      </c>
    </row>
    <row r="15" spans="1:6" x14ac:dyDescent="0.3">
      <c r="A15" s="72" t="s">
        <v>18</v>
      </c>
      <c r="B15" s="26">
        <v>-692136.33</v>
      </c>
      <c r="C15" s="27">
        <v>-644350.92000000004</v>
      </c>
      <c r="D15" s="63" t="s">
        <v>19</v>
      </c>
      <c r="E15" s="26">
        <v>0</v>
      </c>
      <c r="F15" s="27">
        <v>0</v>
      </c>
    </row>
    <row r="16" spans="1:6" x14ac:dyDescent="0.3">
      <c r="A16" s="72" t="s">
        <v>20</v>
      </c>
      <c r="B16" s="26"/>
      <c r="C16" s="27"/>
      <c r="D16" s="63" t="s">
        <v>21</v>
      </c>
      <c r="E16" s="26">
        <v>884590.52</v>
      </c>
      <c r="F16" s="27">
        <v>877674.09</v>
      </c>
    </row>
    <row r="17" spans="1:6" x14ac:dyDescent="0.3">
      <c r="A17" s="74" t="s">
        <v>22</v>
      </c>
      <c r="B17" s="26"/>
      <c r="C17" s="27"/>
      <c r="D17" s="63" t="s">
        <v>23</v>
      </c>
      <c r="E17" s="26">
        <v>183273.49</v>
      </c>
      <c r="F17" s="27">
        <v>6916.43</v>
      </c>
    </row>
    <row r="18" spans="1:6" x14ac:dyDescent="0.3">
      <c r="A18" s="75" t="s">
        <v>24</v>
      </c>
      <c r="B18" s="63"/>
      <c r="C18" s="63"/>
      <c r="D18" s="63"/>
      <c r="E18" s="24"/>
      <c r="F18" s="25"/>
    </row>
    <row r="19" spans="1:6" ht="15" thickBot="1" x14ac:dyDescent="0.35">
      <c r="A19" s="72"/>
      <c r="B19" s="24"/>
      <c r="C19" s="25"/>
      <c r="D19" s="76" t="s">
        <v>25</v>
      </c>
      <c r="E19" s="28">
        <f>SUM(E9:E18)</f>
        <v>1067864.01</v>
      </c>
      <c r="F19" s="29">
        <f>SUM(F9:F18)</f>
        <v>884590.52</v>
      </c>
    </row>
    <row r="20" spans="1:6" ht="15" thickBot="1" x14ac:dyDescent="0.35">
      <c r="A20" s="76" t="s">
        <v>26</v>
      </c>
      <c r="B20" s="28">
        <f>SUM(B12:B19)</f>
        <v>518468.13</v>
      </c>
      <c r="C20" s="28">
        <f>SUM(C12:C15)</f>
        <v>522963.39999999979</v>
      </c>
      <c r="D20" s="63"/>
      <c r="E20" s="24"/>
      <c r="F20" s="25"/>
    </row>
    <row r="21" spans="1:6" x14ac:dyDescent="0.3">
      <c r="A21" s="72"/>
      <c r="B21" s="24"/>
      <c r="C21" s="25"/>
      <c r="D21" s="63"/>
      <c r="E21" s="24"/>
      <c r="F21" s="25"/>
    </row>
    <row r="22" spans="1:6" x14ac:dyDescent="0.3">
      <c r="A22" s="72"/>
      <c r="B22" s="24"/>
      <c r="C22" s="25"/>
      <c r="D22" s="63" t="s">
        <v>27</v>
      </c>
      <c r="E22" s="24">
        <v>0</v>
      </c>
      <c r="F22" s="25">
        <v>0</v>
      </c>
    </row>
    <row r="23" spans="1:6" x14ac:dyDescent="0.3">
      <c r="A23" s="72" t="s">
        <v>28</v>
      </c>
      <c r="B23" s="26">
        <v>0</v>
      </c>
      <c r="C23" s="27">
        <v>0</v>
      </c>
      <c r="D23" s="63"/>
      <c r="E23" s="24"/>
      <c r="F23" s="25"/>
    </row>
    <row r="24" spans="1:6" x14ac:dyDescent="0.3">
      <c r="A24" s="72"/>
      <c r="B24" s="26"/>
      <c r="C24" s="27"/>
      <c r="D24" s="77"/>
      <c r="E24" s="24"/>
      <c r="F24" s="25"/>
    </row>
    <row r="25" spans="1:6" x14ac:dyDescent="0.3">
      <c r="A25" s="72" t="s">
        <v>29</v>
      </c>
      <c r="B25" s="26">
        <v>0</v>
      </c>
      <c r="C25" s="27">
        <v>0</v>
      </c>
      <c r="D25" s="63" t="s">
        <v>30</v>
      </c>
      <c r="E25" s="24">
        <v>0</v>
      </c>
      <c r="F25" s="25">
        <v>0</v>
      </c>
    </row>
    <row r="26" spans="1:6" x14ac:dyDescent="0.3">
      <c r="A26" s="72"/>
      <c r="B26" s="26"/>
      <c r="C26" s="27"/>
      <c r="D26" s="63"/>
      <c r="E26" s="24"/>
      <c r="F26" s="25"/>
    </row>
    <row r="27" spans="1:6" x14ac:dyDescent="0.3">
      <c r="A27" s="72" t="s">
        <v>31</v>
      </c>
      <c r="B27" s="26"/>
      <c r="C27" s="27"/>
      <c r="D27" s="63"/>
      <c r="E27" s="24"/>
      <c r="F27" s="25"/>
    </row>
    <row r="28" spans="1:6" x14ac:dyDescent="0.3">
      <c r="A28" s="74" t="s">
        <v>32</v>
      </c>
      <c r="B28" s="26"/>
      <c r="C28" s="27"/>
      <c r="D28" s="63" t="s">
        <v>33</v>
      </c>
      <c r="E28" s="24"/>
      <c r="F28" s="25"/>
    </row>
    <row r="29" spans="1:6" x14ac:dyDescent="0.3">
      <c r="A29" s="72" t="s">
        <v>34</v>
      </c>
      <c r="B29" s="26">
        <f>9500+28566.49</f>
        <v>38066.490000000005</v>
      </c>
      <c r="C29" s="26">
        <v>38031.82</v>
      </c>
      <c r="D29" s="63" t="s">
        <v>35</v>
      </c>
      <c r="E29" s="24">
        <v>29033.95</v>
      </c>
      <c r="F29" s="25">
        <v>17353.52</v>
      </c>
    </row>
    <row r="30" spans="1:6" x14ac:dyDescent="0.3">
      <c r="A30" s="72" t="s">
        <v>36</v>
      </c>
      <c r="B30" s="78">
        <v>15804.49</v>
      </c>
      <c r="C30" s="78">
        <v>18056.47</v>
      </c>
      <c r="D30" s="63"/>
      <c r="E30" s="24"/>
      <c r="F30" s="25"/>
    </row>
    <row r="31" spans="1:6" x14ac:dyDescent="0.3">
      <c r="A31" s="72"/>
      <c r="B31" s="26"/>
      <c r="C31" s="26"/>
      <c r="D31" s="63"/>
      <c r="E31" s="24"/>
      <c r="F31" s="25"/>
    </row>
    <row r="32" spans="1:6" x14ac:dyDescent="0.3">
      <c r="A32" s="72" t="s">
        <v>37</v>
      </c>
      <c r="B32" s="26">
        <v>604925.36</v>
      </c>
      <c r="C32" s="27">
        <v>577649.37</v>
      </c>
      <c r="D32" s="63" t="s">
        <v>38</v>
      </c>
      <c r="E32" s="26"/>
      <c r="F32" s="27"/>
    </row>
    <row r="33" spans="1:6" x14ac:dyDescent="0.3">
      <c r="A33" s="72"/>
      <c r="B33" s="78"/>
      <c r="C33" s="78"/>
      <c r="D33" s="63" t="s">
        <v>39</v>
      </c>
      <c r="E33" s="26">
        <v>0</v>
      </c>
      <c r="F33" s="27">
        <v>0</v>
      </c>
    </row>
    <row r="34" spans="1:6" x14ac:dyDescent="0.3">
      <c r="A34" s="72" t="s">
        <v>40</v>
      </c>
      <c r="B34" s="26">
        <v>332038.28999999998</v>
      </c>
      <c r="C34" s="26">
        <v>73640.62999999999</v>
      </c>
      <c r="D34" s="63"/>
      <c r="E34" s="26"/>
      <c r="F34" s="27"/>
    </row>
    <row r="35" spans="1:6" x14ac:dyDescent="0.3">
      <c r="A35" s="72"/>
      <c r="B35" s="79"/>
      <c r="C35" s="79"/>
      <c r="D35" s="63" t="s">
        <v>41</v>
      </c>
      <c r="E35" s="26"/>
      <c r="F35" s="27">
        <v>0</v>
      </c>
    </row>
    <row r="36" spans="1:6" ht="15" thickBot="1" x14ac:dyDescent="0.35">
      <c r="A36" s="76" t="s">
        <v>42</v>
      </c>
      <c r="B36" s="28">
        <f>+B29+B30+B32+B34</f>
        <v>990834.62999999989</v>
      </c>
      <c r="C36" s="28">
        <f>SUM(C29:C34)</f>
        <v>707378.29</v>
      </c>
      <c r="D36" s="63" t="s">
        <v>34</v>
      </c>
      <c r="E36" s="26">
        <v>0</v>
      </c>
      <c r="F36" s="27">
        <v>0</v>
      </c>
    </row>
    <row r="37" spans="1:6" x14ac:dyDescent="0.3">
      <c r="A37" s="72"/>
      <c r="B37" s="79"/>
      <c r="C37" s="79"/>
      <c r="D37" s="63" t="s">
        <v>36</v>
      </c>
      <c r="E37" s="26">
        <v>0</v>
      </c>
      <c r="F37" s="27">
        <v>0</v>
      </c>
    </row>
    <row r="38" spans="1:6" x14ac:dyDescent="0.3">
      <c r="A38" s="72" t="s">
        <v>43</v>
      </c>
      <c r="B38" s="24">
        <v>0</v>
      </c>
      <c r="C38" s="24">
        <v>0</v>
      </c>
      <c r="D38" s="63"/>
      <c r="E38" s="80"/>
      <c r="F38" s="78"/>
    </row>
    <row r="39" spans="1:6" x14ac:dyDescent="0.3">
      <c r="A39" s="72"/>
      <c r="B39" s="79"/>
      <c r="C39" s="79"/>
      <c r="D39" s="63" t="s">
        <v>44</v>
      </c>
      <c r="E39" s="80"/>
      <c r="F39" s="78"/>
    </row>
    <row r="40" spans="1:6" x14ac:dyDescent="0.3">
      <c r="A40" s="72"/>
      <c r="B40" s="24"/>
      <c r="C40" s="24"/>
      <c r="D40" s="63" t="s">
        <v>34</v>
      </c>
      <c r="E40" s="80">
        <v>335264.11</v>
      </c>
      <c r="F40" s="78">
        <v>275345.11</v>
      </c>
    </row>
    <row r="41" spans="1:6" x14ac:dyDescent="0.3">
      <c r="A41" s="72"/>
      <c r="B41" s="24"/>
      <c r="C41" s="24"/>
      <c r="D41" s="63" t="s">
        <v>36</v>
      </c>
      <c r="E41" s="80">
        <v>77140.69</v>
      </c>
      <c r="F41" s="78">
        <v>53052.54</v>
      </c>
    </row>
    <row r="42" spans="1:6" x14ac:dyDescent="0.3">
      <c r="A42" s="72"/>
      <c r="B42" s="24"/>
      <c r="C42" s="24"/>
      <c r="D42" s="63"/>
      <c r="E42" s="81"/>
      <c r="F42" s="82"/>
    </row>
    <row r="43" spans="1:6" ht="15" thickBot="1" x14ac:dyDescent="0.35">
      <c r="A43" s="72"/>
      <c r="B43" s="83"/>
      <c r="C43" s="84"/>
      <c r="D43" s="76" t="s">
        <v>45</v>
      </c>
      <c r="E43" s="28">
        <f>+E29+E40+E41</f>
        <v>441438.75</v>
      </c>
      <c r="F43" s="29">
        <f>SUM(F22:F41)</f>
        <v>345751.17</v>
      </c>
    </row>
    <row r="44" spans="1:6" x14ac:dyDescent="0.3">
      <c r="A44" s="72"/>
      <c r="B44" s="79"/>
      <c r="C44" s="85"/>
      <c r="D44" s="63"/>
      <c r="E44" s="24"/>
      <c r="F44" s="25"/>
    </row>
    <row r="45" spans="1:6" x14ac:dyDescent="0.3">
      <c r="A45" s="72"/>
      <c r="B45" s="72"/>
      <c r="C45" s="79"/>
      <c r="D45" s="63" t="s">
        <v>46</v>
      </c>
      <c r="E45" s="24">
        <v>0</v>
      </c>
      <c r="F45" s="25">
        <v>0</v>
      </c>
    </row>
    <row r="46" spans="1:6" ht="15" thickBot="1" x14ac:dyDescent="0.35">
      <c r="A46" s="72"/>
      <c r="B46" s="30"/>
      <c r="C46" s="30"/>
      <c r="D46" s="63"/>
      <c r="E46" s="30"/>
      <c r="F46" s="30"/>
    </row>
    <row r="47" spans="1:6" ht="15" thickTop="1" x14ac:dyDescent="0.3">
      <c r="A47" s="86" t="s">
        <v>47</v>
      </c>
      <c r="B47" s="1">
        <f>+B36+B20</f>
        <v>1509302.7599999998</v>
      </c>
      <c r="C47" s="2">
        <f>+C36+C20</f>
        <v>1230341.69</v>
      </c>
      <c r="D47" s="87" t="s">
        <v>48</v>
      </c>
      <c r="E47" s="1">
        <f>+E19+E43</f>
        <v>1509302.76</v>
      </c>
      <c r="F47" s="2">
        <f>+F43+F19</f>
        <v>1230341.69</v>
      </c>
    </row>
    <row r="49" spans="1:1" ht="15.6" x14ac:dyDescent="0.3">
      <c r="A49" s="88" t="s">
        <v>49</v>
      </c>
    </row>
    <row r="50" spans="1:1" ht="15.6" x14ac:dyDescent="0.3">
      <c r="A50" s="88" t="s">
        <v>49</v>
      </c>
    </row>
  </sheetData>
  <mergeCells count="1">
    <mergeCell ref="A2:F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695AF-BCD8-4D3F-A554-656D77B2BA77}">
  <dimension ref="A1:C73"/>
  <sheetViews>
    <sheetView workbookViewId="0">
      <selection activeCell="B2" sqref="B1:B1048576"/>
    </sheetView>
  </sheetViews>
  <sheetFormatPr defaultRowHeight="14.4" x14ac:dyDescent="0.3"/>
  <cols>
    <col min="1" max="1" width="59.109375" style="19" customWidth="1"/>
    <col min="2" max="2" width="14.5546875" style="48" customWidth="1"/>
    <col min="3" max="3" width="13.109375" customWidth="1"/>
  </cols>
  <sheetData>
    <row r="1" spans="1:3" ht="17.399999999999999" x14ac:dyDescent="0.3">
      <c r="A1" s="43" t="s">
        <v>0</v>
      </c>
      <c r="B1" s="43"/>
      <c r="C1" s="43"/>
    </row>
    <row r="2" spans="1:3" ht="17.399999999999999" x14ac:dyDescent="0.3">
      <c r="A2" s="3"/>
      <c r="B2" s="47"/>
      <c r="C2" s="3"/>
    </row>
    <row r="3" spans="1:3" ht="15.6" x14ac:dyDescent="0.3">
      <c r="A3" s="44" t="s">
        <v>50</v>
      </c>
      <c r="B3" s="45"/>
      <c r="C3" s="45"/>
    </row>
    <row r="4" spans="1:3" ht="15.6" x14ac:dyDescent="0.3">
      <c r="A4" s="4"/>
    </row>
    <row r="5" spans="1:3" x14ac:dyDescent="0.3">
      <c r="A5" s="46"/>
      <c r="B5" s="49">
        <v>2024</v>
      </c>
      <c r="C5" s="5">
        <v>2023</v>
      </c>
    </row>
    <row r="6" spans="1:3" x14ac:dyDescent="0.3">
      <c r="A6" s="46"/>
      <c r="B6" s="49" t="s">
        <v>51</v>
      </c>
      <c r="C6" s="5" t="s">
        <v>51</v>
      </c>
    </row>
    <row r="7" spans="1:3" x14ac:dyDescent="0.3">
      <c r="A7" s="6"/>
      <c r="B7" s="50"/>
      <c r="C7" s="31"/>
    </row>
    <row r="8" spans="1:3" x14ac:dyDescent="0.3">
      <c r="A8" s="7" t="s">
        <v>52</v>
      </c>
      <c r="B8" s="50"/>
      <c r="C8" s="31"/>
    </row>
    <row r="9" spans="1:3" x14ac:dyDescent="0.3">
      <c r="A9" s="8" t="s">
        <v>53</v>
      </c>
      <c r="B9" s="50">
        <v>1390854.07</v>
      </c>
      <c r="C9" s="31">
        <v>1012027.21</v>
      </c>
    </row>
    <row r="10" spans="1:3" ht="24" x14ac:dyDescent="0.3">
      <c r="A10" s="8" t="s">
        <v>54</v>
      </c>
      <c r="B10" s="50" t="s">
        <v>55</v>
      </c>
      <c r="C10" s="31"/>
    </row>
    <row r="11" spans="1:3" x14ac:dyDescent="0.3">
      <c r="A11" s="9" t="s">
        <v>56</v>
      </c>
      <c r="B11" s="50"/>
      <c r="C11" s="31"/>
    </row>
    <row r="12" spans="1:3" x14ac:dyDescent="0.3">
      <c r="A12" s="9" t="s">
        <v>57</v>
      </c>
      <c r="B12" s="50"/>
      <c r="C12" s="31"/>
    </row>
    <row r="13" spans="1:3" ht="24" x14ac:dyDescent="0.3">
      <c r="A13" s="8" t="s">
        <v>58</v>
      </c>
      <c r="B13" s="50">
        <v>51460.37</v>
      </c>
      <c r="C13" s="31">
        <v>21129.29</v>
      </c>
    </row>
    <row r="14" spans="1:3" ht="15" thickBot="1" x14ac:dyDescent="0.35">
      <c r="A14" s="10" t="s">
        <v>59</v>
      </c>
      <c r="B14" s="51">
        <f>SUM(B9:B13)</f>
        <v>1442314.4400000002</v>
      </c>
      <c r="C14" s="32">
        <f>SUM(C9:C13)</f>
        <v>1033156.5</v>
      </c>
    </row>
    <row r="15" spans="1:3" ht="15" thickTop="1" x14ac:dyDescent="0.3">
      <c r="A15" s="11"/>
      <c r="B15" s="50"/>
      <c r="C15" s="31"/>
    </row>
    <row r="16" spans="1:3" x14ac:dyDescent="0.3">
      <c r="A16" s="7" t="s">
        <v>60</v>
      </c>
      <c r="B16" s="50"/>
      <c r="C16" s="31"/>
    </row>
    <row r="17" spans="1:3" x14ac:dyDescent="0.3">
      <c r="A17" s="9" t="s">
        <v>61</v>
      </c>
      <c r="B17" s="50"/>
      <c r="C17" s="31"/>
    </row>
    <row r="18" spans="1:3" x14ac:dyDescent="0.3">
      <c r="A18" s="9" t="s">
        <v>62</v>
      </c>
      <c r="B18" s="50">
        <v>907708.98</v>
      </c>
      <c r="C18" s="31">
        <v>775436.58</v>
      </c>
    </row>
    <row r="19" spans="1:3" x14ac:dyDescent="0.3">
      <c r="A19" s="9" t="s">
        <v>63</v>
      </c>
      <c r="B19" s="50"/>
      <c r="C19" s="31"/>
    </row>
    <row r="20" spans="1:3" x14ac:dyDescent="0.3">
      <c r="A20" s="9" t="s">
        <v>64</v>
      </c>
      <c r="B20" s="50"/>
      <c r="C20" s="31"/>
    </row>
    <row r="21" spans="1:3" x14ac:dyDescent="0.3">
      <c r="A21" s="12" t="s">
        <v>65</v>
      </c>
      <c r="B21" s="52">
        <v>205421.19</v>
      </c>
      <c r="C21" s="31">
        <v>170436.29</v>
      </c>
    </row>
    <row r="22" spans="1:3" x14ac:dyDescent="0.3">
      <c r="A22" s="12" t="s">
        <v>66</v>
      </c>
      <c r="B22" s="50">
        <v>54960.47</v>
      </c>
      <c r="C22" s="31">
        <v>47850.6</v>
      </c>
    </row>
    <row r="23" spans="1:3" x14ac:dyDescent="0.3">
      <c r="A23" s="12" t="s">
        <v>67</v>
      </c>
      <c r="B23" s="50">
        <v>11680.43</v>
      </c>
      <c r="C23" s="31">
        <v>7388.51</v>
      </c>
    </row>
    <row r="24" spans="1:3" x14ac:dyDescent="0.3">
      <c r="A24" s="12" t="s">
        <v>68</v>
      </c>
      <c r="B24" s="50"/>
      <c r="C24" s="31"/>
    </row>
    <row r="25" spans="1:3" x14ac:dyDescent="0.3">
      <c r="A25" s="12" t="s">
        <v>69</v>
      </c>
      <c r="B25" s="52">
        <v>11843.259999999998</v>
      </c>
      <c r="C25" s="31"/>
    </row>
    <row r="26" spans="1:3" x14ac:dyDescent="0.3">
      <c r="A26" s="9" t="s">
        <v>70</v>
      </c>
      <c r="B26" s="50"/>
      <c r="C26" s="31"/>
    </row>
    <row r="27" spans="1:3" x14ac:dyDescent="0.3">
      <c r="A27" s="12" t="s">
        <v>71</v>
      </c>
      <c r="B27" s="50">
        <v>9309.16</v>
      </c>
      <c r="C27" s="31">
        <v>8455.16</v>
      </c>
    </row>
    <row r="28" spans="1:3" x14ac:dyDescent="0.3">
      <c r="A28" s="12" t="s">
        <v>72</v>
      </c>
      <c r="B28" s="50">
        <v>35478.25</v>
      </c>
      <c r="C28" s="31">
        <v>31519.65</v>
      </c>
    </row>
    <row r="29" spans="1:3" x14ac:dyDescent="0.3">
      <c r="A29" s="12" t="s">
        <v>73</v>
      </c>
      <c r="B29" s="50"/>
      <c r="C29" s="31"/>
    </row>
    <row r="30" spans="1:3" x14ac:dyDescent="0.3">
      <c r="A30" s="13" t="s">
        <v>74</v>
      </c>
      <c r="B30" s="50">
        <v>0</v>
      </c>
      <c r="C30" s="31">
        <v>0</v>
      </c>
    </row>
    <row r="31" spans="1:3" x14ac:dyDescent="0.3">
      <c r="A31" s="8" t="s">
        <v>75</v>
      </c>
      <c r="B31" s="50"/>
      <c r="C31" s="31"/>
    </row>
    <row r="32" spans="1:3" x14ac:dyDescent="0.3">
      <c r="A32" s="9" t="s">
        <v>76</v>
      </c>
      <c r="B32" s="50"/>
      <c r="C32" s="31"/>
    </row>
    <row r="33" spans="1:3" x14ac:dyDescent="0.3">
      <c r="A33" s="9" t="s">
        <v>77</v>
      </c>
      <c r="B33" s="50"/>
      <c r="C33" s="31"/>
    </row>
    <row r="34" spans="1:3" x14ac:dyDescent="0.3">
      <c r="A34" s="9" t="s">
        <v>78</v>
      </c>
      <c r="B34" s="53">
        <v>14780.53</v>
      </c>
      <c r="C34" s="33">
        <v>9661.4699999999993</v>
      </c>
    </row>
    <row r="35" spans="1:3" ht="15" thickBot="1" x14ac:dyDescent="0.35">
      <c r="A35" s="14" t="s">
        <v>79</v>
      </c>
      <c r="B35" s="51">
        <f>SUM(B17:B34)</f>
        <v>1251182.2699999998</v>
      </c>
      <c r="C35" s="32">
        <f>SUM(C17:C34)</f>
        <v>1050748.26</v>
      </c>
    </row>
    <row r="36" spans="1:3" ht="15.6" thickTop="1" thickBot="1" x14ac:dyDescent="0.35">
      <c r="A36" s="15" t="s">
        <v>80</v>
      </c>
      <c r="B36" s="54">
        <f>B14-B35</f>
        <v>191132.17000000039</v>
      </c>
      <c r="C36" s="34">
        <f>C14-C35</f>
        <v>-17591.760000000009</v>
      </c>
    </row>
    <row r="37" spans="1:3" ht="15" thickTop="1" x14ac:dyDescent="0.3">
      <c r="A37" s="6"/>
      <c r="B37" s="50"/>
      <c r="C37" s="31"/>
    </row>
    <row r="38" spans="1:3" x14ac:dyDescent="0.3">
      <c r="A38" s="7" t="s">
        <v>81</v>
      </c>
      <c r="B38" s="50"/>
      <c r="C38" s="31"/>
    </row>
    <row r="39" spans="1:3" x14ac:dyDescent="0.3">
      <c r="A39" s="9" t="s">
        <v>82</v>
      </c>
      <c r="B39" s="50"/>
      <c r="C39" s="31"/>
    </row>
    <row r="40" spans="1:3" x14ac:dyDescent="0.3">
      <c r="A40" s="9" t="s">
        <v>83</v>
      </c>
      <c r="B40" s="50"/>
      <c r="C40" s="31"/>
    </row>
    <row r="41" spans="1:3" x14ac:dyDescent="0.3">
      <c r="A41" s="12" t="s">
        <v>84</v>
      </c>
      <c r="B41" s="50"/>
      <c r="C41" s="31"/>
    </row>
    <row r="42" spans="1:3" x14ac:dyDescent="0.3">
      <c r="A42" s="12" t="s">
        <v>85</v>
      </c>
      <c r="B42" s="50"/>
      <c r="C42" s="31"/>
    </row>
    <row r="43" spans="1:3" x14ac:dyDescent="0.3">
      <c r="A43" s="12" t="s">
        <v>86</v>
      </c>
      <c r="B43" s="50"/>
      <c r="C43" s="31"/>
    </row>
    <row r="44" spans="1:3" x14ac:dyDescent="0.3">
      <c r="A44" s="12" t="s">
        <v>87</v>
      </c>
      <c r="B44" s="50"/>
      <c r="C44" s="31"/>
    </row>
    <row r="45" spans="1:3" x14ac:dyDescent="0.3">
      <c r="A45" s="12" t="s">
        <v>86</v>
      </c>
      <c r="B45" s="50"/>
      <c r="C45" s="31"/>
    </row>
    <row r="46" spans="1:3" x14ac:dyDescent="0.3">
      <c r="A46" s="12" t="s">
        <v>88</v>
      </c>
      <c r="B46" s="50">
        <v>921.46</v>
      </c>
      <c r="C46" s="31"/>
    </row>
    <row r="47" spans="1:3" x14ac:dyDescent="0.3">
      <c r="A47" s="9" t="s">
        <v>89</v>
      </c>
      <c r="B47" s="53">
        <v>3282.67</v>
      </c>
      <c r="C47" s="33">
        <v>2825.8</v>
      </c>
    </row>
    <row r="48" spans="1:3" x14ac:dyDescent="0.3">
      <c r="A48" s="9" t="s">
        <v>90</v>
      </c>
      <c r="B48" s="55">
        <v>0</v>
      </c>
      <c r="C48" s="35">
        <v>0</v>
      </c>
    </row>
    <row r="49" spans="1:3" ht="15" thickBot="1" x14ac:dyDescent="0.35">
      <c r="A49" s="14" t="s">
        <v>91</v>
      </c>
      <c r="B49" s="51">
        <f>T16Dn-T17n</f>
        <v>-2361.21</v>
      </c>
      <c r="C49" s="32">
        <f>T15n1+T16An1+T16Bn1+T16Cn1+T16Dn1-T17n1+T17bisn1</f>
        <v>-2825.8</v>
      </c>
    </row>
    <row r="50" spans="1:3" ht="15" thickTop="1" x14ac:dyDescent="0.3">
      <c r="A50" s="6"/>
      <c r="B50" s="56"/>
      <c r="C50" s="36"/>
    </row>
    <row r="51" spans="1:3" x14ac:dyDescent="0.3">
      <c r="A51" s="7" t="s">
        <v>92</v>
      </c>
      <c r="B51" s="50"/>
      <c r="C51" s="31"/>
    </row>
    <row r="52" spans="1:3" x14ac:dyDescent="0.3">
      <c r="A52" s="9" t="s">
        <v>93</v>
      </c>
      <c r="B52" s="50"/>
      <c r="C52" s="31"/>
    </row>
    <row r="53" spans="1:3" x14ac:dyDescent="0.3">
      <c r="A53" s="16" t="s">
        <v>94</v>
      </c>
      <c r="B53" s="50">
        <v>27275.99</v>
      </c>
      <c r="C53" s="31">
        <v>35421.53</v>
      </c>
    </row>
    <row r="54" spans="1:3" ht="15" thickBot="1" x14ac:dyDescent="0.35">
      <c r="A54" s="16" t="s">
        <v>95</v>
      </c>
      <c r="B54" s="42"/>
      <c r="C54" s="31"/>
    </row>
    <row r="55" spans="1:3" x14ac:dyDescent="0.3">
      <c r="A55" s="16" t="s">
        <v>96</v>
      </c>
      <c r="B55" s="50"/>
      <c r="C55" s="31"/>
    </row>
    <row r="56" spans="1:3" x14ac:dyDescent="0.3">
      <c r="A56" s="16" t="s">
        <v>97</v>
      </c>
      <c r="B56" s="57"/>
      <c r="C56" s="37"/>
    </row>
    <row r="57" spans="1:3" x14ac:dyDescent="0.3">
      <c r="A57" s="9" t="s">
        <v>98</v>
      </c>
      <c r="B57" s="50"/>
      <c r="C57" s="31"/>
    </row>
    <row r="58" spans="1:3" x14ac:dyDescent="0.3">
      <c r="A58" s="16" t="s">
        <v>94</v>
      </c>
      <c r="B58" s="50"/>
      <c r="C58" s="31"/>
    </row>
    <row r="59" spans="1:3" x14ac:dyDescent="0.3">
      <c r="A59" s="12" t="s">
        <v>95</v>
      </c>
      <c r="B59" s="50"/>
      <c r="C59" s="31"/>
    </row>
    <row r="60" spans="1:3" x14ac:dyDescent="0.3">
      <c r="A60" s="12" t="s">
        <v>96</v>
      </c>
      <c r="B60" s="53"/>
      <c r="C60" s="33"/>
    </row>
    <row r="61" spans="1:3" x14ac:dyDescent="0.3">
      <c r="A61" s="12" t="s">
        <v>97</v>
      </c>
      <c r="B61" s="55"/>
      <c r="C61" s="35"/>
    </row>
    <row r="62" spans="1:3" ht="15" thickBot="1" x14ac:dyDescent="0.35">
      <c r="A62" s="14" t="s">
        <v>99</v>
      </c>
      <c r="B62" s="51">
        <f>SUM(B53:B61)</f>
        <v>27275.99</v>
      </c>
      <c r="C62" s="32">
        <f>SUM(C53:C61)</f>
        <v>35421.53</v>
      </c>
    </row>
    <row r="63" spans="1:3" ht="15" thickTop="1" x14ac:dyDescent="0.3">
      <c r="A63" s="6"/>
      <c r="B63" s="50"/>
      <c r="C63" s="31"/>
    </row>
    <row r="64" spans="1:3" ht="15" thickBot="1" x14ac:dyDescent="0.35">
      <c r="A64" s="17" t="s">
        <v>100</v>
      </c>
      <c r="B64" s="51">
        <f>B14-B35+B49+B62</f>
        <v>216046.95000000039</v>
      </c>
      <c r="C64" s="32">
        <f>C14-C35+C49+C62</f>
        <v>15003.96999999999</v>
      </c>
    </row>
    <row r="65" spans="1:3" ht="15" thickTop="1" x14ac:dyDescent="0.3">
      <c r="A65" s="6"/>
      <c r="B65" s="50"/>
      <c r="C65" s="31"/>
    </row>
    <row r="66" spans="1:3" x14ac:dyDescent="0.3">
      <c r="A66" s="8" t="s">
        <v>101</v>
      </c>
      <c r="B66" s="58">
        <v>32773.46</v>
      </c>
      <c r="C66" s="38">
        <v>8087.54</v>
      </c>
    </row>
    <row r="67" spans="1:3" ht="15" thickBot="1" x14ac:dyDescent="0.35">
      <c r="A67" s="6"/>
      <c r="B67" s="50"/>
      <c r="C67" s="31"/>
    </row>
    <row r="68" spans="1:3" ht="15" thickTop="1" x14ac:dyDescent="0.3">
      <c r="A68" s="18" t="s">
        <v>102</v>
      </c>
      <c r="B68" s="59">
        <f>+B14-B35+B49+T18An-T20In</f>
        <v>183273.4900000004</v>
      </c>
      <c r="C68" s="39">
        <v>6916.43</v>
      </c>
    </row>
    <row r="69" spans="1:3" x14ac:dyDescent="0.3">
      <c r="B69" s="60"/>
      <c r="C69" s="40"/>
    </row>
    <row r="70" spans="1:3" ht="21" x14ac:dyDescent="0.4">
      <c r="A70" s="20"/>
      <c r="B70" s="61"/>
      <c r="C70" s="41"/>
    </row>
    <row r="71" spans="1:3" ht="21" x14ac:dyDescent="0.4">
      <c r="A71" s="20"/>
      <c r="B71" s="61"/>
      <c r="C71" s="41"/>
    </row>
    <row r="72" spans="1:3" ht="21" x14ac:dyDescent="0.4">
      <c r="A72" s="20"/>
      <c r="B72" s="61"/>
      <c r="C72" s="41"/>
    </row>
    <row r="73" spans="1:3" ht="21" x14ac:dyDescent="0.4">
      <c r="A73" s="20"/>
      <c r="B73" s="61"/>
      <c r="C73" s="41"/>
    </row>
  </sheetData>
  <mergeCells count="3">
    <mergeCell ref="A1:C1"/>
    <mergeCell ref="A3:C3"/>
    <mergeCell ref="A5:A6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39</vt:i4>
      </vt:variant>
    </vt:vector>
  </HeadingPairs>
  <TitlesOfParts>
    <vt:vector size="41" baseType="lpstr">
      <vt:lpstr>stato patrimoniale</vt:lpstr>
      <vt:lpstr>conto economico</vt:lpstr>
      <vt:lpstr>T10An</vt:lpstr>
      <vt:lpstr>T15n</vt:lpstr>
      <vt:lpstr>T15n1</vt:lpstr>
      <vt:lpstr>T16An</vt:lpstr>
      <vt:lpstr>T16An1</vt:lpstr>
      <vt:lpstr>T16Bn</vt:lpstr>
      <vt:lpstr>T16Bn1</vt:lpstr>
      <vt:lpstr>T16Cn</vt:lpstr>
      <vt:lpstr>T16Cn1</vt:lpstr>
      <vt:lpstr>T16Dn</vt:lpstr>
      <vt:lpstr>T16Dn1</vt:lpstr>
      <vt:lpstr>T17bisn</vt:lpstr>
      <vt:lpstr>T17bisn1</vt:lpstr>
      <vt:lpstr>T17n</vt:lpstr>
      <vt:lpstr>T17n1</vt:lpstr>
      <vt:lpstr>T18An</vt:lpstr>
      <vt:lpstr>T18An1</vt:lpstr>
      <vt:lpstr>T18Bn</vt:lpstr>
      <vt:lpstr>T18Bn1</vt:lpstr>
      <vt:lpstr>T18Cn</vt:lpstr>
      <vt:lpstr>T18Cn1</vt:lpstr>
      <vt:lpstr>T18Dn</vt:lpstr>
      <vt:lpstr>T18Dn1</vt:lpstr>
      <vt:lpstr>T18n</vt:lpstr>
      <vt:lpstr>T18n1</vt:lpstr>
      <vt:lpstr>T19An</vt:lpstr>
      <vt:lpstr>T19An1</vt:lpstr>
      <vt:lpstr>T19Bn</vt:lpstr>
      <vt:lpstr>T19Bn1</vt:lpstr>
      <vt:lpstr>T19Cn</vt:lpstr>
      <vt:lpstr>T19Cn1</vt:lpstr>
      <vt:lpstr>T19Dn</vt:lpstr>
      <vt:lpstr>T19Dn1</vt:lpstr>
      <vt:lpstr>T19n</vt:lpstr>
      <vt:lpstr>T19n1</vt:lpstr>
      <vt:lpstr>T20In</vt:lpstr>
      <vt:lpstr>T20In1</vt:lpstr>
      <vt:lpstr>TADn</vt:lpstr>
      <vt:lpstr>TADn1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Organismo di Mediazione dell'Ordine degli Avvocati di Modena - Sala 2</dc:creator>
  <cp:lastModifiedBy>Organismo di Mediazione dell'Ordine degli Avvocati di </cp:lastModifiedBy>
  <cp:lastPrinted>2025-03-28T07:22:49Z</cp:lastPrinted>
  <dcterms:created xsi:type="dcterms:W3CDTF">2025-03-20T07:12:58Z</dcterms:created>
  <dcterms:modified xsi:type="dcterms:W3CDTF">2025-03-28T09:28:17Z</dcterms:modified>
</cp:coreProperties>
</file>