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ocumenti\BILANCI\BILANCIO 2024\"/>
    </mc:Choice>
  </mc:AlternateContent>
  <xr:revisionPtr revIDLastSave="0" documentId="13_ncr:1_{21E36207-D4BC-4602-A1DB-8054A45382F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NDICONTO 2024" sheetId="6" r:id="rId1"/>
  </sheets>
  <definedNames>
    <definedName name="_xlnm._FilterDatabase" localSheetId="0" hidden="1">'RENDICONTO 2024'!$H$1:$H$107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7" i="6" l="1"/>
  <c r="F88" i="6"/>
  <c r="H66" i="6"/>
  <c r="H65" i="6"/>
  <c r="H97" i="6" l="1"/>
  <c r="H12" i="6"/>
  <c r="G65" i="6"/>
  <c r="H88" i="6" l="1"/>
  <c r="H3" i="6"/>
  <c r="D10" i="6"/>
  <c r="D81" i="6" s="1"/>
  <c r="H4" i="6"/>
  <c r="G89" i="6" l="1"/>
  <c r="H89" i="6"/>
  <c r="F89" i="6"/>
  <c r="C89" i="6"/>
  <c r="D89" i="6"/>
  <c r="B89" i="6"/>
  <c r="G81" i="6"/>
  <c r="F81" i="6"/>
  <c r="C81" i="6"/>
  <c r="B81" i="6"/>
  <c r="H81" i="6" l="1"/>
  <c r="H82" i="6" s="1"/>
  <c r="D90" i="6"/>
</calcChain>
</file>

<file path=xl/sharedStrings.xml><?xml version="1.0" encoding="utf-8"?>
<sst xmlns="http://schemas.openxmlformats.org/spreadsheetml/2006/main" count="145" uniqueCount="119">
  <si>
    <t>TOTALI</t>
  </si>
  <si>
    <t>Contributo Camera Arbitrale</t>
  </si>
  <si>
    <t>Contributi Consiglio Nazionale Forense</t>
  </si>
  <si>
    <t>Attività Comitato Pari Opportunità</t>
  </si>
  <si>
    <t>preventivo</t>
  </si>
  <si>
    <t>rendiconto</t>
  </si>
  <si>
    <t>variazione</t>
  </si>
  <si>
    <t>Tasse Annuali (Comprensiva Cnf, Ocf, Ecc.)</t>
  </si>
  <si>
    <t>Tasse Iscrizioni Albi</t>
  </si>
  <si>
    <t>Proventi Liquidazione Parcella</t>
  </si>
  <si>
    <t>Proventi Rilascio Certificati</t>
  </si>
  <si>
    <t>Interessi Attivi Lordi Di C/C Bancario</t>
  </si>
  <si>
    <t>Recuperi E Rimborsi</t>
  </si>
  <si>
    <t>Rimborsi Spese Anticipate</t>
  </si>
  <si>
    <t>Proventi Borse Di Studio</t>
  </si>
  <si>
    <t>Rimborso Per Spese Di Rappresentanza (Cena Sant'Ivone)</t>
  </si>
  <si>
    <t/>
  </si>
  <si>
    <t>Compensi Per Deposito Mediazioni</t>
  </si>
  <si>
    <t>Compensi Per Attività Di Mediazione</t>
  </si>
  <si>
    <t>Rimborso Spese Anticipate Occ</t>
  </si>
  <si>
    <t>Compensi Occ</t>
  </si>
  <si>
    <t>Stipendi Ordine</t>
  </si>
  <si>
    <t>Oneri Previdenziali E Assistenziali Dipendenti Ordine</t>
  </si>
  <si>
    <t>Corsi Formazione Personale Ordine</t>
  </si>
  <si>
    <t>Irap Dipendenti Ordine</t>
  </si>
  <si>
    <t>Oneri Accessori Per Dipendenti (Buoni Pasto) Ordine</t>
  </si>
  <si>
    <t>Acquisto Libri E Rilegature Ordine</t>
  </si>
  <si>
    <t>Assicurazioni Ordine</t>
  </si>
  <si>
    <t>Compensi A Professionisti Ordine</t>
  </si>
  <si>
    <t>Manutenzione, Assistenza Tecnica E Software Ordine</t>
  </si>
  <si>
    <t>Servizi Pulizia Ordine</t>
  </si>
  <si>
    <t>Servizi Telefonici Ordine</t>
  </si>
  <si>
    <t>Spese Varie Ordine</t>
  </si>
  <si>
    <t>Spese Postali Ordine</t>
  </si>
  <si>
    <t>Cancelleria   Ordine</t>
  </si>
  <si>
    <t>Spese Condominiali Ordine</t>
  </si>
  <si>
    <t>Manutenzione Ordinaria Ufficio Ordine</t>
  </si>
  <si>
    <t>Servizi Per L'Avvocatura (Pec, Prenotalex, Difese D'Ufficio, Pct, Biblioteca) Ordine</t>
  </si>
  <si>
    <t>Contributo A Consiglio Distrettuale Di Disciplina</t>
  </si>
  <si>
    <t>Contributo Cup Modena</t>
  </si>
  <si>
    <t>Notifiche Per Iscritti</t>
  </si>
  <si>
    <t>Spese Di Rappresentanza (Cena Sant'Ivone 80% - Contributi Attivita' Sportive) Ordine</t>
  </si>
  <si>
    <t>Contributo Modena Giustizia</t>
  </si>
  <si>
    <t>Contributi A Fondazione Forense Modenese</t>
  </si>
  <si>
    <t>Spese E Commissioni Bancarie Ordine</t>
  </si>
  <si>
    <t>Spese Riscossione  Tassa Annuale Ordine</t>
  </si>
  <si>
    <t>Imposte E Tasse Ordine</t>
  </si>
  <si>
    <t>Arrotondamenti Passivi Ordine</t>
  </si>
  <si>
    <t>Servizio Cofim</t>
  </si>
  <si>
    <t xml:space="preserve">Tiap - Sidip </t>
  </si>
  <si>
    <t>Punto Informativo Tribunale</t>
  </si>
  <si>
    <t>Irap Mediazione</t>
  </si>
  <si>
    <t>Stipendi  Mediazione</t>
  </si>
  <si>
    <t>Costo Per Somministrazione Personale Interinale Mediazione</t>
  </si>
  <si>
    <t>Oneri Previdenziali E Assistenziali Dipendenti Mediazione</t>
  </si>
  <si>
    <t>Assicurazioni Mediazione</t>
  </si>
  <si>
    <t>Compensi A Professionisti Mediazione</t>
  </si>
  <si>
    <t>Manutenzione, Assistenza Tecnica E Software Mediazione</t>
  </si>
  <si>
    <t>Servizi Pulizia Mediazione</t>
  </si>
  <si>
    <t>Servizi Telefonici Mediazione</t>
  </si>
  <si>
    <t>Spese Varie Mediazione</t>
  </si>
  <si>
    <t>Spese Postali Mediazione</t>
  </si>
  <si>
    <t>Cancelleria   Mediazione</t>
  </si>
  <si>
    <t>Energia Elettrica, Acqua E Gas Mediazione</t>
  </si>
  <si>
    <t>Spese Di Vigilanza Mediazione</t>
  </si>
  <si>
    <t>Manutenzione Ordinaria Ufficio Mediazione</t>
  </si>
  <si>
    <t>Spese E Commissioni Bancarie Mediazione</t>
  </si>
  <si>
    <t>Imposte E Tasse Mediazione</t>
  </si>
  <si>
    <t>Iva Trimestrale Mediazione</t>
  </si>
  <si>
    <t>Arrotondamenti Passivi Mediazione</t>
  </si>
  <si>
    <t>Compensi A Mediatori</t>
  </si>
  <si>
    <t>Fondo Di Riserva</t>
  </si>
  <si>
    <t>Spese Di Investimento Per Tribunale</t>
  </si>
  <si>
    <t>Manutenzione Ufficio Spese Non Ricorrenti Ordine</t>
  </si>
  <si>
    <t>Acquisto Macchine Ufficio e Software Ordine</t>
  </si>
  <si>
    <t>AVANZO DELLA GESTIONE CORRENTE</t>
  </si>
  <si>
    <t>Arrotondamenti Attivi Ordine</t>
  </si>
  <si>
    <t>Arrotondamenti Attivi Mediazione</t>
  </si>
  <si>
    <t>Stipendi OCC</t>
  </si>
  <si>
    <t>Assicurazioni OCC</t>
  </si>
  <si>
    <t>GESTIONE TITOLI</t>
  </si>
  <si>
    <t>RIVALUTAZIONE TITOLI</t>
  </si>
  <si>
    <t>AVANZO DELLA GESTIONE TITOLI</t>
  </si>
  <si>
    <t>Oneri Accessori Per Dipendenti (Buoni Pasto) Mediazione</t>
  </si>
  <si>
    <t>Oneri Previdenziali E Assistenziali  Dipendenti OCC</t>
  </si>
  <si>
    <t>ENTRATE</t>
  </si>
  <si>
    <t>SPESE</t>
  </si>
  <si>
    <t>UTILIZZO AVANZO DI AMMINISTRAZIONE</t>
  </si>
  <si>
    <t>Compensi A Mediatori Mediazioni Negative</t>
  </si>
  <si>
    <t>Anticipazioni Diverse  Occ</t>
  </si>
  <si>
    <t>Anticipazioni Diverse Ordine</t>
  </si>
  <si>
    <t>RENDICONTO 2024</t>
  </si>
  <si>
    <t>Manutenzione, Assistenza Tecnica E Software OCC</t>
  </si>
  <si>
    <t>Spese E Commissioni Bancarie OCC</t>
  </si>
  <si>
    <t>Imposte E Tasse OCC</t>
  </si>
  <si>
    <t>Arrotondamenti passivi OCC</t>
  </si>
  <si>
    <t>Compensi per Gestori OCC</t>
  </si>
  <si>
    <t>Sportello pre-istruttoria finanziato da bando regionale</t>
  </si>
  <si>
    <t>Arrotondamenti attivi OCC</t>
  </si>
  <si>
    <t>Interessi Attivi Lordi Di C/C MEDIAZIONE</t>
  </si>
  <si>
    <t>Rimborso spese Anticipate Mediazione</t>
  </si>
  <si>
    <t>Corsi Formazione Personale Mediazione</t>
  </si>
  <si>
    <t>Manutenzione Straordinaria Ufficio Mediazione</t>
  </si>
  <si>
    <t>Contributo iscritti pre 2017</t>
  </si>
  <si>
    <t>contributo PNRR spid digitale</t>
  </si>
  <si>
    <t>Organismo Congressuale Forense</t>
  </si>
  <si>
    <t>Irap OCC</t>
  </si>
  <si>
    <t>Rimborso spese anticipate</t>
  </si>
  <si>
    <t>DIMINUZIONE RESIDUI PASSIVI</t>
  </si>
  <si>
    <t>DIMINUZIONE RESIDUI ATTIVI</t>
  </si>
  <si>
    <t>AVANZO GESTIONE DEI RESIDUI</t>
  </si>
  <si>
    <t>Contributo A Fondazione Per Dipendente Mediazione</t>
  </si>
  <si>
    <t>Servizi Per L'Avvocatura OCC Bando Regionale</t>
  </si>
  <si>
    <t>Bando regionale OCC</t>
  </si>
  <si>
    <t>Cancelleria per Tribunale</t>
  </si>
  <si>
    <t>Partecipazioni A Eventi - Congressi - Riunioni OIAD</t>
  </si>
  <si>
    <t>Partecipazioni A Eventi - Congressi - Riunioni Mediazione</t>
  </si>
  <si>
    <t>Partecipazioni a Eventi - Congressi - Riunioni OCC</t>
  </si>
  <si>
    <t>preventivo + fpv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</si>
</sst>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€&quot;\ * #,##0.00_-;\-&quot;€&quot;\ * #,##0.00_-;_-&quot;€&quot;\ * &quot;-&quot;??_-;_-@_-"/>
    <numFmt numFmtId="164" formatCode="_-* #,##0.00\ &quot;€&quot;_-;\-* #,##0.00\ &quot;€&quot;_-;_-* &quot;-&quot;??\ &quot;€&quot;_-;_-@_-"/>
  </numFmts>
  <fonts count="7" x14ac:knownFonts="1">
    <font>
      <sz val="10"/>
      <color rgb="FF000000"/>
      <name val="Times New Roman"/>
      <charset val="204"/>
    </font>
    <font>
      <sz val="10"/>
      <color indexed="8"/>
      <name val="Times New Roman"/>
      <family val="1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36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9"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/>
    </xf>
    <xf numFmtId="164" fontId="4" fillId="0" borderId="0" xfId="2" applyFont="1" applyBorder="1" applyAlignment="1">
      <alignment horizontal="left" vertical="center"/>
    </xf>
    <xf numFmtId="164" fontId="0" fillId="0" borderId="0" xfId="2" applyFont="1" applyFill="1" applyAlignment="1">
      <alignment horizontal="left" vertical="top"/>
    </xf>
    <xf numFmtId="164" fontId="4" fillId="0" borderId="1" xfId="2" applyFont="1" applyBorder="1" applyAlignment="1">
      <alignment horizontal="left" vertical="center"/>
    </xf>
    <xf numFmtId="164" fontId="4" fillId="0" borderId="8" xfId="2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164" fontId="4" fillId="0" borderId="4" xfId="2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164" fontId="4" fillId="0" borderId="10" xfId="2" applyFont="1" applyBorder="1" applyAlignment="1">
      <alignment horizontal="left" vertical="center"/>
    </xf>
    <xf numFmtId="164" fontId="4" fillId="0" borderId="6" xfId="2" applyFont="1" applyBorder="1" applyAlignment="1">
      <alignment horizontal="left" vertical="center"/>
    </xf>
    <xf numFmtId="164" fontId="4" fillId="0" borderId="11" xfId="2" applyFont="1" applyBorder="1" applyAlignment="1">
      <alignment horizontal="left" vertical="center"/>
    </xf>
    <xf numFmtId="164" fontId="4" fillId="0" borderId="9" xfId="2" applyFont="1" applyBorder="1" applyAlignment="1">
      <alignment horizontal="left" vertical="center"/>
    </xf>
    <xf numFmtId="0" fontId="4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44" fontId="4" fillId="0" borderId="0" xfId="0" applyNumberFormat="1" applyFont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164" fontId="4" fillId="0" borderId="14" xfId="2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164" fontId="4" fillId="0" borderId="15" xfId="2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164" fontId="4" fillId="0" borderId="17" xfId="2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164" fontId="4" fillId="0" borderId="18" xfId="2" applyFont="1" applyBorder="1" applyAlignment="1">
      <alignment horizontal="left" vertical="center"/>
    </xf>
    <xf numFmtId="0" fontId="0" fillId="0" borderId="13" xfId="0" applyBorder="1" applyAlignment="1">
      <alignment horizontal="left" vertical="top"/>
    </xf>
    <xf numFmtId="164" fontId="0" fillId="0" borderId="14" xfId="2" applyFont="1" applyFill="1" applyBorder="1" applyAlignment="1">
      <alignment horizontal="left" vertical="top"/>
    </xf>
    <xf numFmtId="164" fontId="4" fillId="0" borderId="19" xfId="2" applyFont="1" applyBorder="1" applyAlignment="1">
      <alignment horizontal="left" vertical="center"/>
    </xf>
    <xf numFmtId="0" fontId="2" fillId="0" borderId="16" xfId="0" applyFont="1" applyBorder="1" applyAlignment="1">
      <alignment horizontal="left" vertical="top"/>
    </xf>
    <xf numFmtId="164" fontId="0" fillId="0" borderId="17" xfId="2" applyFont="1" applyFill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3" fillId="0" borderId="21" xfId="0" applyFont="1" applyBorder="1" applyAlignment="1">
      <alignment horizontal="left" vertical="center" wrapText="1"/>
    </xf>
    <xf numFmtId="164" fontId="4" fillId="0" borderId="22" xfId="2" applyFont="1" applyBorder="1" applyAlignment="1">
      <alignment horizontal="left" vertical="center"/>
    </xf>
    <xf numFmtId="164" fontId="4" fillId="0" borderId="23" xfId="2" applyFont="1" applyBorder="1" applyAlignment="1">
      <alignment horizontal="left" vertical="center"/>
    </xf>
    <xf numFmtId="0" fontId="4" fillId="0" borderId="21" xfId="0" applyFont="1" applyBorder="1" applyAlignment="1">
      <alignment vertical="center" wrapText="1"/>
    </xf>
    <xf numFmtId="164" fontId="4" fillId="0" borderId="24" xfId="2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164" fontId="6" fillId="0" borderId="26" xfId="2" applyFont="1" applyBorder="1" applyAlignment="1">
      <alignment horizontal="left" vertical="center"/>
    </xf>
    <xf numFmtId="164" fontId="6" fillId="0" borderId="27" xfId="2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164" fontId="6" fillId="0" borderId="29" xfId="2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164" fontId="6" fillId="0" borderId="30" xfId="2" applyFont="1" applyBorder="1" applyAlignment="1">
      <alignment horizontal="left" vertical="center"/>
    </xf>
    <xf numFmtId="164" fontId="0" fillId="0" borderId="1" xfId="2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164" fontId="0" fillId="0" borderId="8" xfId="2" applyFont="1" applyFill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164" fontId="0" fillId="0" borderId="2" xfId="2" applyFont="1" applyFill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164" fontId="0" fillId="0" borderId="4" xfId="2" applyFont="1" applyFill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4" fillId="0" borderId="5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164" fontId="6" fillId="0" borderId="31" xfId="2" applyFont="1" applyBorder="1" applyAlignment="1">
      <alignment horizontal="left" vertical="center"/>
    </xf>
    <xf numFmtId="0" fontId="4" fillId="3" borderId="3" xfId="0" applyFont="1" applyFill="1" applyBorder="1" applyAlignment="1">
      <alignment vertical="center" wrapText="1"/>
    </xf>
    <xf numFmtId="164" fontId="4" fillId="3" borderId="1" xfId="2" applyFont="1" applyFill="1" applyBorder="1" applyAlignment="1">
      <alignment horizontal="left" vertical="center"/>
    </xf>
    <xf numFmtId="164" fontId="4" fillId="3" borderId="4" xfId="2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vertical="center" wrapText="1"/>
    </xf>
    <xf numFmtId="164" fontId="4" fillId="0" borderId="2" xfId="2" applyFont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 wrapText="1"/>
    </xf>
    <xf numFmtId="164" fontId="4" fillId="3" borderId="8" xfId="2" applyFont="1" applyFill="1" applyBorder="1" applyAlignment="1">
      <alignment horizontal="left" vertical="center"/>
    </xf>
    <xf numFmtId="164" fontId="4" fillId="3" borderId="2" xfId="2" applyFont="1" applyFill="1" applyBorder="1" applyAlignment="1">
      <alignment horizontal="left" vertical="center"/>
    </xf>
    <xf numFmtId="0" fontId="3" fillId="3" borderId="35" xfId="0" applyFont="1" applyFill="1" applyBorder="1" applyAlignment="1">
      <alignment horizontal="left" vertical="center" wrapText="1"/>
    </xf>
    <xf numFmtId="164" fontId="4" fillId="3" borderId="36" xfId="2" applyFont="1" applyFill="1" applyBorder="1" applyAlignment="1">
      <alignment horizontal="left" vertical="center"/>
    </xf>
    <xf numFmtId="164" fontId="4" fillId="3" borderId="37" xfId="2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 wrapText="1"/>
    </xf>
    <xf numFmtId="164" fontId="4" fillId="3" borderId="10" xfId="2" applyFont="1" applyFill="1" applyBorder="1" applyAlignment="1">
      <alignment horizontal="left" vertical="center"/>
    </xf>
    <xf numFmtId="164" fontId="4" fillId="3" borderId="6" xfId="2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 wrapText="1"/>
    </xf>
    <xf numFmtId="164" fontId="4" fillId="2" borderId="8" xfId="2" applyFont="1" applyFill="1" applyBorder="1" applyAlignment="1">
      <alignment horizontal="left" vertical="center"/>
    </xf>
    <xf numFmtId="164" fontId="4" fillId="2" borderId="12" xfId="2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 wrapText="1"/>
    </xf>
    <xf numFmtId="164" fontId="4" fillId="2" borderId="22" xfId="2" applyFont="1" applyFill="1" applyBorder="1" applyAlignment="1">
      <alignment horizontal="left" vertical="center"/>
    </xf>
    <xf numFmtId="164" fontId="4" fillId="2" borderId="23" xfId="2" applyFont="1" applyFill="1" applyBorder="1" applyAlignment="1">
      <alignment horizontal="left" vertical="center"/>
    </xf>
    <xf numFmtId="0" fontId="3" fillId="2" borderId="3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164" fontId="4" fillId="2" borderId="1" xfId="2" applyFont="1" applyFill="1" applyBorder="1" applyAlignment="1">
      <alignment horizontal="left" vertical="center"/>
    </xf>
    <xf numFmtId="164" fontId="4" fillId="2" borderId="11" xfId="2" applyFont="1" applyFill="1" applyBorder="1" applyAlignment="1">
      <alignment horizontal="left" vertical="center"/>
    </xf>
    <xf numFmtId="164" fontId="4" fillId="2" borderId="33" xfId="2" applyFont="1" applyFill="1" applyBorder="1" applyAlignment="1">
      <alignment horizontal="left" vertical="center"/>
    </xf>
    <xf numFmtId="164" fontId="4" fillId="2" borderId="34" xfId="2" applyFont="1" applyFill="1" applyBorder="1" applyAlignment="1">
      <alignment horizontal="left" vertical="center"/>
    </xf>
    <xf numFmtId="0" fontId="4" fillId="2" borderId="3" xfId="0" applyFont="1" applyFill="1" applyBorder="1" applyAlignment="1">
      <alignment vertical="center" wrapText="1"/>
    </xf>
    <xf numFmtId="164" fontId="4" fillId="2" borderId="4" xfId="2" applyFont="1" applyFill="1" applyBorder="1" applyAlignment="1">
      <alignment horizontal="left" vertical="center"/>
    </xf>
    <xf numFmtId="0" fontId="3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/>
    </xf>
    <xf numFmtId="44" fontId="4" fillId="2" borderId="3" xfId="0" applyNumberFormat="1" applyFont="1" applyFill="1" applyBorder="1" applyAlignment="1">
      <alignment horizontal="left" vertical="center"/>
    </xf>
    <xf numFmtId="44" fontId="4" fillId="0" borderId="7" xfId="0" applyNumberFormat="1" applyFont="1" applyBorder="1" applyAlignment="1">
      <alignment horizontal="left" vertical="center"/>
    </xf>
    <xf numFmtId="164" fontId="4" fillId="0" borderId="8" xfId="2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164" fontId="4" fillId="3" borderId="0" xfId="2" applyFont="1" applyFill="1" applyBorder="1" applyAlignment="1">
      <alignment horizontal="left" vertical="center"/>
    </xf>
    <xf numFmtId="164" fontId="4" fillId="4" borderId="18" xfId="2" applyFont="1" applyFill="1" applyBorder="1" applyAlignment="1">
      <alignment horizontal="left" vertical="center"/>
    </xf>
    <xf numFmtId="164" fontId="4" fillId="4" borderId="6" xfId="2" applyFont="1" applyFill="1" applyBorder="1" applyAlignment="1">
      <alignment horizontal="left" vertical="center"/>
    </xf>
    <xf numFmtId="164" fontId="4" fillId="5" borderId="20" xfId="2" applyFont="1" applyFill="1" applyBorder="1" applyAlignment="1">
      <alignment horizontal="left" vertical="center"/>
    </xf>
    <xf numFmtId="164" fontId="6" fillId="0" borderId="29" xfId="2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3">
    <cellStyle name="Euro" xfId="1" xr:uid="{00000000-0005-0000-0000-000000000000}"/>
    <cellStyle name="Normale" xfId="0" builtinId="0"/>
    <cellStyle name="Valuta" xfId="2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B8AF6-6B67-4043-B8F3-B622BDDDA784}">
  <sheetPr>
    <pageSetUpPr fitToPage="1"/>
  </sheetPr>
  <dimension ref="A1:I107"/>
  <sheetViews>
    <sheetView tabSelected="1" zoomScale="70" zoomScaleNormal="70" workbookViewId="0">
      <selection activeCell="D3" sqref="D3:D4"/>
    </sheetView>
  </sheetViews>
  <sheetFormatPr defaultRowHeight="14.4" x14ac:dyDescent="0.25"/>
  <cols>
    <col min="1" max="1" width="48.21875" style="2" bestFit="1" customWidth="1"/>
    <col min="2" max="4" width="16" style="3" customWidth="1"/>
    <col min="5" max="5" width="67.44140625" style="2" customWidth="1"/>
    <col min="6" max="8" width="16" style="3" customWidth="1"/>
    <col min="9" max="9" width="13.88671875" style="2" bestFit="1" customWidth="1"/>
    <col min="10" max="16384" width="8.88671875" style="2"/>
  </cols>
  <sheetData>
    <row r="1" spans="1:9" ht="51.6" customHeight="1" thickBot="1" x14ac:dyDescent="0.3">
      <c r="A1" s="96" t="s">
        <v>91</v>
      </c>
      <c r="B1" s="97"/>
      <c r="C1" s="97"/>
      <c r="D1" s="97"/>
      <c r="E1" s="97"/>
      <c r="F1" s="97"/>
      <c r="G1" s="97"/>
      <c r="H1" s="98"/>
    </row>
    <row r="2" spans="1:9" ht="36.6" customHeight="1" thickBot="1" x14ac:dyDescent="0.3">
      <c r="A2" s="37" t="s">
        <v>85</v>
      </c>
      <c r="B2" s="38" t="s">
        <v>4</v>
      </c>
      <c r="C2" s="38" t="s">
        <v>6</v>
      </c>
      <c r="D2" s="55" t="s">
        <v>5</v>
      </c>
      <c r="E2" s="37" t="s">
        <v>86</v>
      </c>
      <c r="F2" s="38" t="s">
        <v>4</v>
      </c>
      <c r="G2" s="38" t="s">
        <v>6</v>
      </c>
      <c r="H2" s="39" t="s">
        <v>5</v>
      </c>
    </row>
    <row r="3" spans="1:9" ht="18.600000000000001" customHeight="1" x14ac:dyDescent="0.25">
      <c r="A3" s="32" t="s">
        <v>7</v>
      </c>
      <c r="B3" s="33">
        <v>555500</v>
      </c>
      <c r="C3" s="33">
        <v>10650</v>
      </c>
      <c r="D3" s="34">
        <v>566860</v>
      </c>
      <c r="E3" s="35" t="s">
        <v>21</v>
      </c>
      <c r="F3" s="33">
        <v>113000</v>
      </c>
      <c r="G3" s="33">
        <v>4000</v>
      </c>
      <c r="H3" s="36">
        <f>6331.77+107593.75</f>
        <v>113925.52</v>
      </c>
      <c r="I3" s="17"/>
    </row>
    <row r="4" spans="1:9" ht="18.600000000000001" customHeight="1" x14ac:dyDescent="0.25">
      <c r="A4" s="7" t="s">
        <v>8</v>
      </c>
      <c r="B4" s="5">
        <v>12000</v>
      </c>
      <c r="C4" s="5"/>
      <c r="D4" s="12">
        <v>13800</v>
      </c>
      <c r="E4" s="83" t="s">
        <v>52</v>
      </c>
      <c r="F4" s="79">
        <v>86000</v>
      </c>
      <c r="G4" s="79">
        <v>15000</v>
      </c>
      <c r="H4" s="84">
        <f>5348.66+93724.31</f>
        <v>99072.97</v>
      </c>
      <c r="I4" s="17"/>
    </row>
    <row r="5" spans="1:9" ht="18.600000000000001" customHeight="1" x14ac:dyDescent="0.25">
      <c r="A5" s="7" t="s">
        <v>9</v>
      </c>
      <c r="B5" s="5">
        <v>15000</v>
      </c>
      <c r="C5" s="5">
        <v>-4000</v>
      </c>
      <c r="D5" s="12">
        <v>11408.97</v>
      </c>
      <c r="E5" s="56" t="s">
        <v>78</v>
      </c>
      <c r="F5" s="57">
        <v>4000</v>
      </c>
      <c r="G5" s="57">
        <v>1000</v>
      </c>
      <c r="H5" s="58">
        <v>4103.13</v>
      </c>
      <c r="I5" s="17"/>
    </row>
    <row r="6" spans="1:9" ht="18.600000000000001" customHeight="1" x14ac:dyDescent="0.25">
      <c r="A6" s="7" t="s">
        <v>10</v>
      </c>
      <c r="B6" s="5">
        <v>500</v>
      </c>
      <c r="C6" s="5"/>
      <c r="D6" s="12">
        <v>768</v>
      </c>
      <c r="E6" s="14" t="s">
        <v>22</v>
      </c>
      <c r="F6" s="5">
        <v>28500</v>
      </c>
      <c r="G6" s="5">
        <v>1000</v>
      </c>
      <c r="H6" s="8">
        <v>29304.1</v>
      </c>
      <c r="I6" s="17"/>
    </row>
    <row r="7" spans="1:9" ht="18.600000000000001" customHeight="1" x14ac:dyDescent="0.25">
      <c r="A7" s="7" t="s">
        <v>11</v>
      </c>
      <c r="B7" s="5">
        <v>5</v>
      </c>
      <c r="C7" s="5"/>
      <c r="D7" s="12">
        <v>0</v>
      </c>
      <c r="E7" s="83" t="s">
        <v>54</v>
      </c>
      <c r="F7" s="79">
        <v>21000</v>
      </c>
      <c r="G7" s="79">
        <v>3700</v>
      </c>
      <c r="H7" s="84">
        <v>24593.07</v>
      </c>
      <c r="I7" s="17"/>
    </row>
    <row r="8" spans="1:9" ht="18.600000000000001" customHeight="1" x14ac:dyDescent="0.25">
      <c r="A8" s="7" t="s">
        <v>12</v>
      </c>
      <c r="B8" s="5">
        <v>500</v>
      </c>
      <c r="C8" s="5"/>
      <c r="D8" s="12">
        <v>1358.97</v>
      </c>
      <c r="E8" s="56" t="s">
        <v>84</v>
      </c>
      <c r="F8" s="57">
        <v>1000</v>
      </c>
      <c r="G8" s="57">
        <v>300</v>
      </c>
      <c r="H8" s="58">
        <v>1063.3</v>
      </c>
      <c r="I8" s="17"/>
    </row>
    <row r="9" spans="1:9" ht="18.600000000000001" customHeight="1" x14ac:dyDescent="0.25">
      <c r="A9" s="7" t="s">
        <v>13</v>
      </c>
      <c r="B9" s="5">
        <v>4000</v>
      </c>
      <c r="C9" s="5"/>
      <c r="D9" s="12">
        <v>3570</v>
      </c>
      <c r="E9" s="14" t="s">
        <v>23</v>
      </c>
      <c r="F9" s="5">
        <v>1000</v>
      </c>
      <c r="G9" s="5"/>
      <c r="H9" s="8">
        <v>586.4</v>
      </c>
      <c r="I9" s="17"/>
    </row>
    <row r="10" spans="1:9" ht="18.600000000000001" customHeight="1" x14ac:dyDescent="0.25">
      <c r="A10" s="7" t="s">
        <v>103</v>
      </c>
      <c r="B10" s="5"/>
      <c r="C10" s="5"/>
      <c r="D10" s="12">
        <f>326+682</f>
        <v>1008</v>
      </c>
      <c r="E10" s="83" t="s">
        <v>101</v>
      </c>
      <c r="F10" s="79">
        <v>1000</v>
      </c>
      <c r="G10" s="79">
        <v>1000</v>
      </c>
      <c r="H10" s="84">
        <v>1578.62</v>
      </c>
      <c r="I10" s="17"/>
    </row>
    <row r="11" spans="1:9" ht="18.600000000000001" customHeight="1" x14ac:dyDescent="0.25">
      <c r="A11" s="7" t="s">
        <v>14</v>
      </c>
      <c r="B11" s="5"/>
      <c r="C11" s="5"/>
      <c r="D11" s="12"/>
      <c r="E11" s="14" t="s">
        <v>24</v>
      </c>
      <c r="F11" s="5">
        <v>9500</v>
      </c>
      <c r="G11" s="5">
        <v>1000</v>
      </c>
      <c r="H11" s="8">
        <v>9192.7000000000007</v>
      </c>
      <c r="I11" s="17"/>
    </row>
    <row r="12" spans="1:9" ht="28.2" customHeight="1" x14ac:dyDescent="0.25">
      <c r="A12" s="7" t="s">
        <v>15</v>
      </c>
      <c r="B12" s="5">
        <v>8000</v>
      </c>
      <c r="C12" s="5"/>
      <c r="D12" s="12">
        <v>11360</v>
      </c>
      <c r="E12" s="83" t="s">
        <v>51</v>
      </c>
      <c r="F12" s="79">
        <v>7500</v>
      </c>
      <c r="G12" s="79">
        <v>1000</v>
      </c>
      <c r="H12" s="84">
        <f>8356.18-332.3</f>
        <v>8023.88</v>
      </c>
      <c r="I12" s="17"/>
    </row>
    <row r="13" spans="1:9" ht="28.2" customHeight="1" x14ac:dyDescent="0.25">
      <c r="A13" s="7"/>
      <c r="B13" s="5"/>
      <c r="C13" s="5"/>
      <c r="D13" s="12"/>
      <c r="E13" s="56" t="s">
        <v>106</v>
      </c>
      <c r="F13" s="57">
        <v>350</v>
      </c>
      <c r="G13" s="57"/>
      <c r="H13" s="58">
        <v>332.3</v>
      </c>
      <c r="I13" s="17"/>
    </row>
    <row r="14" spans="1:9" ht="18.600000000000001" customHeight="1" x14ac:dyDescent="0.25">
      <c r="A14" s="7" t="s">
        <v>76</v>
      </c>
      <c r="B14" s="5">
        <v>5</v>
      </c>
      <c r="C14" s="5"/>
      <c r="D14" s="12">
        <v>3.18</v>
      </c>
      <c r="E14" s="14" t="s">
        <v>25</v>
      </c>
      <c r="F14" s="5">
        <v>5670</v>
      </c>
      <c r="G14" s="5">
        <v>500</v>
      </c>
      <c r="H14" s="8">
        <v>5073.13</v>
      </c>
      <c r="I14" s="17"/>
    </row>
    <row r="15" spans="1:9" ht="18.600000000000001" customHeight="1" thickBot="1" x14ac:dyDescent="0.3">
      <c r="A15" s="9"/>
      <c r="B15" s="10"/>
      <c r="C15" s="10"/>
      <c r="D15" s="13"/>
      <c r="E15" s="87" t="s">
        <v>83</v>
      </c>
      <c r="F15" s="79">
        <v>5670</v>
      </c>
      <c r="G15" s="79">
        <v>500</v>
      </c>
      <c r="H15" s="84">
        <v>4605.1099999999997</v>
      </c>
      <c r="I15" s="17"/>
    </row>
    <row r="16" spans="1:9" ht="18.600000000000001" customHeight="1" x14ac:dyDescent="0.25">
      <c r="A16" s="71" t="s">
        <v>77</v>
      </c>
      <c r="B16" s="72">
        <v>30</v>
      </c>
      <c r="C16" s="72"/>
      <c r="D16" s="73">
        <v>6.15</v>
      </c>
      <c r="E16" s="15" t="s">
        <v>26</v>
      </c>
      <c r="F16" s="5">
        <v>1500</v>
      </c>
      <c r="G16" s="5"/>
      <c r="H16" s="8">
        <v>718.16</v>
      </c>
      <c r="I16" s="17"/>
    </row>
    <row r="17" spans="1:9" ht="18.600000000000001" customHeight="1" thickBot="1" x14ac:dyDescent="0.3">
      <c r="A17" s="74" t="s">
        <v>99</v>
      </c>
      <c r="B17" s="75">
        <v>5</v>
      </c>
      <c r="C17" s="75"/>
      <c r="D17" s="76">
        <v>921.46</v>
      </c>
      <c r="E17" s="15" t="s">
        <v>27</v>
      </c>
      <c r="F17" s="5">
        <v>7500</v>
      </c>
      <c r="G17" s="5">
        <v>5000</v>
      </c>
      <c r="H17" s="8">
        <v>9893</v>
      </c>
      <c r="I17" s="17"/>
    </row>
    <row r="18" spans="1:9" ht="18.600000000000001" customHeight="1" x14ac:dyDescent="0.25">
      <c r="A18" s="77" t="s">
        <v>100</v>
      </c>
      <c r="B18" s="75"/>
      <c r="C18" s="75"/>
      <c r="D18" s="76">
        <v>246.49</v>
      </c>
      <c r="E18" s="85" t="s">
        <v>55</v>
      </c>
      <c r="F18" s="79">
        <v>9000</v>
      </c>
      <c r="G18" s="79">
        <v>-2300</v>
      </c>
      <c r="H18" s="84">
        <v>7651</v>
      </c>
      <c r="I18" s="17"/>
    </row>
    <row r="19" spans="1:9" ht="18.600000000000001" customHeight="1" x14ac:dyDescent="0.25">
      <c r="A19" s="78" t="s">
        <v>17</v>
      </c>
      <c r="B19" s="79">
        <v>70000</v>
      </c>
      <c r="C19" s="79">
        <v>15000</v>
      </c>
      <c r="D19" s="80">
        <v>93945.27</v>
      </c>
      <c r="E19" s="59" t="s">
        <v>79</v>
      </c>
      <c r="F19" s="57">
        <v>1250</v>
      </c>
      <c r="G19" s="57">
        <v>300</v>
      </c>
      <c r="H19" s="58">
        <v>1467</v>
      </c>
      <c r="I19" s="17"/>
    </row>
    <row r="20" spans="1:9" ht="18.600000000000001" customHeight="1" thickBot="1" x14ac:dyDescent="0.3">
      <c r="A20" s="77" t="s">
        <v>18</v>
      </c>
      <c r="B20" s="81">
        <v>400000</v>
      </c>
      <c r="C20" s="81">
        <v>235000</v>
      </c>
      <c r="D20" s="82">
        <v>626204.54</v>
      </c>
      <c r="E20" s="16" t="s">
        <v>28</v>
      </c>
      <c r="F20" s="5">
        <v>9500</v>
      </c>
      <c r="G20" s="5">
        <v>2000</v>
      </c>
      <c r="H20" s="8">
        <v>9813.0400000000009</v>
      </c>
      <c r="I20" s="17"/>
    </row>
    <row r="21" spans="1:9" ht="18.600000000000001" customHeight="1" x14ac:dyDescent="0.25">
      <c r="A21" s="62" t="s">
        <v>19</v>
      </c>
      <c r="B21" s="63">
        <v>4000</v>
      </c>
      <c r="C21" s="63"/>
      <c r="D21" s="64">
        <v>1716.22</v>
      </c>
      <c r="E21" s="86" t="s">
        <v>56</v>
      </c>
      <c r="F21" s="79">
        <v>6500</v>
      </c>
      <c r="G21" s="79"/>
      <c r="H21" s="84">
        <v>5215.28</v>
      </c>
      <c r="I21" s="17"/>
    </row>
    <row r="22" spans="1:9" ht="18.600000000000001" customHeight="1" x14ac:dyDescent="0.25">
      <c r="A22" s="65" t="s">
        <v>98</v>
      </c>
      <c r="B22" s="66"/>
      <c r="C22" s="66"/>
      <c r="D22" s="67">
        <v>1.1599999999999999</v>
      </c>
      <c r="E22" s="14" t="s">
        <v>29</v>
      </c>
      <c r="F22" s="5">
        <v>10000</v>
      </c>
      <c r="G22" s="5">
        <v>6000</v>
      </c>
      <c r="H22" s="8">
        <v>15040.09</v>
      </c>
      <c r="I22" s="17"/>
    </row>
    <row r="23" spans="1:9" ht="18.600000000000001" customHeight="1" thickBot="1" x14ac:dyDescent="0.3">
      <c r="A23" s="68" t="s">
        <v>20</v>
      </c>
      <c r="B23" s="69">
        <v>46000</v>
      </c>
      <c r="C23" s="69">
        <v>24000</v>
      </c>
      <c r="D23" s="70">
        <v>77541.289999999994</v>
      </c>
      <c r="E23" s="83" t="s">
        <v>57</v>
      </c>
      <c r="F23" s="79">
        <v>13000</v>
      </c>
      <c r="G23" s="79"/>
      <c r="H23" s="84">
        <v>11233.8</v>
      </c>
      <c r="I23" s="17"/>
    </row>
    <row r="24" spans="1:9" ht="18.600000000000001" customHeight="1" x14ac:dyDescent="0.25">
      <c r="A24" s="90" t="s">
        <v>113</v>
      </c>
      <c r="B24" s="91">
        <v>0</v>
      </c>
      <c r="C24" s="91">
        <v>0</v>
      </c>
      <c r="D24" s="91">
        <v>9500</v>
      </c>
      <c r="E24" s="56" t="s">
        <v>92</v>
      </c>
      <c r="F24" s="57"/>
      <c r="G24" s="57">
        <v>1000</v>
      </c>
      <c r="H24" s="58">
        <v>900</v>
      </c>
      <c r="I24" s="17"/>
    </row>
    <row r="25" spans="1:9" ht="18.600000000000001" customHeight="1" x14ac:dyDescent="0.25">
      <c r="A25" s="2" t="s">
        <v>16</v>
      </c>
      <c r="E25" s="14" t="s">
        <v>30</v>
      </c>
      <c r="F25" s="5">
        <v>3970</v>
      </c>
      <c r="G25" s="5">
        <v>1500</v>
      </c>
      <c r="H25" s="8">
        <v>2593.6999999999998</v>
      </c>
      <c r="I25" s="17"/>
    </row>
    <row r="26" spans="1:9" ht="18.600000000000001" customHeight="1" x14ac:dyDescent="0.25">
      <c r="A26" s="2" t="s">
        <v>16</v>
      </c>
      <c r="E26" s="83" t="s">
        <v>58</v>
      </c>
      <c r="F26" s="79">
        <v>2990</v>
      </c>
      <c r="G26" s="79"/>
      <c r="H26" s="84">
        <v>2587.7800000000002</v>
      </c>
      <c r="I26" s="17"/>
    </row>
    <row r="27" spans="1:9" ht="18.600000000000001" customHeight="1" x14ac:dyDescent="0.25">
      <c r="A27" s="2" t="s">
        <v>16</v>
      </c>
      <c r="E27" s="14" t="s">
        <v>31</v>
      </c>
      <c r="F27" s="5">
        <v>2500</v>
      </c>
      <c r="G27" s="5">
        <v>0</v>
      </c>
      <c r="H27" s="8">
        <v>2273.2199999999998</v>
      </c>
      <c r="I27" s="17"/>
    </row>
    <row r="28" spans="1:9" ht="18.600000000000001" customHeight="1" x14ac:dyDescent="0.25">
      <c r="A28" s="2" t="s">
        <v>16</v>
      </c>
      <c r="E28" s="83" t="s">
        <v>59</v>
      </c>
      <c r="F28" s="79">
        <v>500</v>
      </c>
      <c r="G28" s="79">
        <v>500</v>
      </c>
      <c r="H28" s="84">
        <v>598.89</v>
      </c>
      <c r="I28" s="17"/>
    </row>
    <row r="29" spans="1:9" ht="18.600000000000001" customHeight="1" x14ac:dyDescent="0.25">
      <c r="A29" s="2" t="s">
        <v>16</v>
      </c>
      <c r="E29" s="14" t="s">
        <v>32</v>
      </c>
      <c r="F29" s="5">
        <v>1500</v>
      </c>
      <c r="G29" s="5"/>
      <c r="H29" s="8">
        <v>1386.59</v>
      </c>
      <c r="I29" s="17"/>
    </row>
    <row r="30" spans="1:9" ht="27.6" customHeight="1" x14ac:dyDescent="0.25">
      <c r="A30" s="2" t="s">
        <v>16</v>
      </c>
      <c r="E30" s="83" t="s">
        <v>60</v>
      </c>
      <c r="F30" s="79">
        <v>1500</v>
      </c>
      <c r="G30" s="79"/>
      <c r="H30" s="84">
        <v>703.31</v>
      </c>
      <c r="I30" s="17"/>
    </row>
    <row r="31" spans="1:9" ht="18.600000000000001" customHeight="1" x14ac:dyDescent="0.25">
      <c r="A31" s="2" t="s">
        <v>16</v>
      </c>
      <c r="E31" s="14" t="s">
        <v>33</v>
      </c>
      <c r="F31" s="5">
        <v>2500</v>
      </c>
      <c r="G31" s="5"/>
      <c r="H31" s="8">
        <v>1101.52</v>
      </c>
      <c r="I31" s="17"/>
    </row>
    <row r="32" spans="1:9" ht="18.600000000000001" customHeight="1" x14ac:dyDescent="0.25">
      <c r="A32" s="2" t="s">
        <v>16</v>
      </c>
      <c r="E32" s="83" t="s">
        <v>61</v>
      </c>
      <c r="F32" s="79">
        <v>7500</v>
      </c>
      <c r="G32" s="79">
        <v>2000</v>
      </c>
      <c r="H32" s="84">
        <v>7375.08</v>
      </c>
      <c r="I32" s="17"/>
    </row>
    <row r="33" spans="1:9" ht="18.600000000000001" customHeight="1" x14ac:dyDescent="0.25">
      <c r="A33" s="2" t="s">
        <v>16</v>
      </c>
      <c r="E33" s="14" t="s">
        <v>34</v>
      </c>
      <c r="F33" s="5">
        <v>3000</v>
      </c>
      <c r="G33" s="5"/>
      <c r="H33" s="8">
        <v>1381.79</v>
      </c>
      <c r="I33" s="17"/>
    </row>
    <row r="34" spans="1:9" ht="18.600000000000001" customHeight="1" x14ac:dyDescent="0.25">
      <c r="A34" s="2" t="s">
        <v>16</v>
      </c>
      <c r="E34" s="83" t="s">
        <v>62</v>
      </c>
      <c r="F34" s="79">
        <v>2000</v>
      </c>
      <c r="G34" s="79">
        <v>1000</v>
      </c>
      <c r="H34" s="84">
        <v>2418.75</v>
      </c>
      <c r="I34" s="17"/>
    </row>
    <row r="35" spans="1:9" ht="18.600000000000001" customHeight="1" x14ac:dyDescent="0.25">
      <c r="A35" s="2" t="s">
        <v>16</v>
      </c>
      <c r="E35" s="14" t="s">
        <v>35</v>
      </c>
      <c r="F35" s="5">
        <v>1500</v>
      </c>
      <c r="G35" s="5"/>
      <c r="H35" s="8">
        <v>1138.1500000000001</v>
      </c>
      <c r="I35" s="17"/>
    </row>
    <row r="36" spans="1:9" ht="18.600000000000001" customHeight="1" x14ac:dyDescent="0.25">
      <c r="A36" s="2" t="s">
        <v>16</v>
      </c>
      <c r="E36" s="15" t="s">
        <v>36</v>
      </c>
      <c r="F36" s="5">
        <v>1000</v>
      </c>
      <c r="G36" s="5">
        <v>4000</v>
      </c>
      <c r="H36" s="8">
        <v>4733.46</v>
      </c>
      <c r="I36" s="17"/>
    </row>
    <row r="37" spans="1:9" ht="18.600000000000001" customHeight="1" x14ac:dyDescent="0.25">
      <c r="E37" s="85" t="s">
        <v>65</v>
      </c>
      <c r="F37" s="79">
        <v>3500</v>
      </c>
      <c r="G37" s="79"/>
      <c r="H37" s="84">
        <v>2849.65</v>
      </c>
      <c r="I37" s="17"/>
    </row>
    <row r="38" spans="1:9" ht="34.200000000000003" customHeight="1" x14ac:dyDescent="0.25">
      <c r="E38" s="15" t="s">
        <v>37</v>
      </c>
      <c r="F38" s="5">
        <v>77500</v>
      </c>
      <c r="G38" s="5">
        <v>5000</v>
      </c>
      <c r="H38" s="8">
        <v>80770.539999999994</v>
      </c>
      <c r="I38" s="17"/>
    </row>
    <row r="39" spans="1:9" ht="18.600000000000001" customHeight="1" x14ac:dyDescent="0.25">
      <c r="E39" s="60" t="s">
        <v>112</v>
      </c>
      <c r="F39" s="57"/>
      <c r="G39" s="57">
        <v>5000</v>
      </c>
      <c r="H39" s="58">
        <v>1200</v>
      </c>
      <c r="I39" s="17"/>
    </row>
    <row r="40" spans="1:9" ht="18.600000000000001" customHeight="1" x14ac:dyDescent="0.25">
      <c r="E40" s="15" t="s">
        <v>1</v>
      </c>
      <c r="F40" s="5">
        <v>155</v>
      </c>
      <c r="G40" s="5"/>
      <c r="H40" s="8">
        <v>155</v>
      </c>
      <c r="I40" s="17"/>
    </row>
    <row r="41" spans="1:9" ht="18.600000000000001" customHeight="1" x14ac:dyDescent="0.25">
      <c r="E41" s="14" t="s">
        <v>115</v>
      </c>
      <c r="F41" s="5">
        <v>35000</v>
      </c>
      <c r="G41" s="5"/>
      <c r="H41" s="8">
        <v>12883.33</v>
      </c>
      <c r="I41" s="17"/>
    </row>
    <row r="42" spans="1:9" ht="18.600000000000001" customHeight="1" x14ac:dyDescent="0.25">
      <c r="E42" s="83" t="s">
        <v>116</v>
      </c>
      <c r="F42" s="79">
        <v>3000</v>
      </c>
      <c r="G42" s="79"/>
      <c r="H42" s="84">
        <v>1060.49</v>
      </c>
      <c r="I42" s="17"/>
    </row>
    <row r="43" spans="1:9" ht="18.600000000000001" customHeight="1" x14ac:dyDescent="0.25">
      <c r="E43" s="56" t="s">
        <v>117</v>
      </c>
      <c r="F43" s="57">
        <v>300</v>
      </c>
      <c r="G43" s="57"/>
      <c r="H43" s="58"/>
      <c r="I43" s="17"/>
    </row>
    <row r="44" spans="1:9" ht="18.600000000000001" customHeight="1" x14ac:dyDescent="0.25">
      <c r="E44" s="15" t="s">
        <v>2</v>
      </c>
      <c r="F44" s="5">
        <v>84039</v>
      </c>
      <c r="G44" s="5"/>
      <c r="H44" s="8">
        <v>82271</v>
      </c>
      <c r="I44" s="17"/>
    </row>
    <row r="45" spans="1:9" ht="18.600000000000001" customHeight="1" x14ac:dyDescent="0.25">
      <c r="E45" s="15" t="s">
        <v>38</v>
      </c>
      <c r="F45" s="5">
        <v>34000</v>
      </c>
      <c r="G45" s="5">
        <v>6000</v>
      </c>
      <c r="H45" s="8">
        <v>32339.56</v>
      </c>
      <c r="I45" s="17"/>
    </row>
    <row r="46" spans="1:9" ht="18.600000000000001" customHeight="1" x14ac:dyDescent="0.25">
      <c r="E46" s="15" t="s">
        <v>39</v>
      </c>
      <c r="F46" s="5">
        <v>259</v>
      </c>
      <c r="G46" s="5"/>
      <c r="H46" s="8">
        <v>258.23</v>
      </c>
      <c r="I46" s="17"/>
    </row>
    <row r="47" spans="1:9" ht="18.600000000000001" customHeight="1" x14ac:dyDescent="0.25">
      <c r="E47" s="15" t="s">
        <v>40</v>
      </c>
      <c r="F47" s="5">
        <v>150</v>
      </c>
      <c r="G47" s="5"/>
      <c r="H47" s="8"/>
      <c r="I47" s="17"/>
    </row>
    <row r="48" spans="1:9" ht="27" customHeight="1" x14ac:dyDescent="0.25">
      <c r="E48" s="15" t="s">
        <v>41</v>
      </c>
      <c r="F48" s="5">
        <v>18000</v>
      </c>
      <c r="G48" s="5">
        <v>15000</v>
      </c>
      <c r="H48" s="8">
        <v>24466.76</v>
      </c>
      <c r="I48" s="17"/>
    </row>
    <row r="49" spans="5:9" ht="18.600000000000001" customHeight="1" x14ac:dyDescent="0.25">
      <c r="E49" s="85" t="s">
        <v>105</v>
      </c>
      <c r="F49" s="79"/>
      <c r="G49" s="79">
        <v>300</v>
      </c>
      <c r="H49" s="84">
        <v>300</v>
      </c>
      <c r="I49" s="17"/>
    </row>
    <row r="50" spans="5:9" ht="18.600000000000001" customHeight="1" x14ac:dyDescent="0.25">
      <c r="E50" s="15" t="s">
        <v>3</v>
      </c>
      <c r="F50" s="5">
        <v>5000</v>
      </c>
      <c r="G50" s="5"/>
      <c r="H50" s="8">
        <v>97.55</v>
      </c>
      <c r="I50" s="17"/>
    </row>
    <row r="51" spans="5:9" ht="18.600000000000001" customHeight="1" x14ac:dyDescent="0.25">
      <c r="E51" s="15" t="s">
        <v>42</v>
      </c>
      <c r="F51" s="5">
        <v>30000</v>
      </c>
      <c r="G51" s="5"/>
      <c r="H51" s="8">
        <v>30000</v>
      </c>
      <c r="I51" s="17"/>
    </row>
    <row r="52" spans="5:9" ht="18.600000000000001" customHeight="1" x14ac:dyDescent="0.25">
      <c r="E52" s="15" t="s">
        <v>43</v>
      </c>
      <c r="F52" s="5">
        <v>12000</v>
      </c>
      <c r="G52" s="5"/>
      <c r="H52" s="8">
        <v>0</v>
      </c>
      <c r="I52" s="17"/>
    </row>
    <row r="53" spans="5:9" ht="18.600000000000001" customHeight="1" x14ac:dyDescent="0.25">
      <c r="E53" s="15" t="s">
        <v>105</v>
      </c>
      <c r="F53" s="5">
        <v>7000</v>
      </c>
      <c r="G53" s="5"/>
      <c r="H53" s="8">
        <v>6704.29</v>
      </c>
      <c r="I53" s="17"/>
    </row>
    <row r="54" spans="5:9" ht="18.600000000000001" customHeight="1" x14ac:dyDescent="0.25">
      <c r="E54" s="85" t="s">
        <v>111</v>
      </c>
      <c r="F54" s="79">
        <v>12000</v>
      </c>
      <c r="G54" s="79">
        <v>7000</v>
      </c>
      <c r="H54" s="84">
        <v>4036.56</v>
      </c>
      <c r="I54" s="17"/>
    </row>
    <row r="55" spans="5:9" ht="18.600000000000001" customHeight="1" x14ac:dyDescent="0.25">
      <c r="E55" s="14" t="s">
        <v>44</v>
      </c>
      <c r="F55" s="5">
        <v>2000</v>
      </c>
      <c r="G55" s="5">
        <v>1000</v>
      </c>
      <c r="H55" s="8">
        <v>869.78</v>
      </c>
      <c r="I55" s="17"/>
    </row>
    <row r="56" spans="5:9" ht="18.600000000000001" customHeight="1" x14ac:dyDescent="0.25">
      <c r="E56" s="83" t="s">
        <v>66</v>
      </c>
      <c r="F56" s="79">
        <v>2000</v>
      </c>
      <c r="G56" s="79">
        <v>500</v>
      </c>
      <c r="H56" s="84">
        <v>1190.0899999999999</v>
      </c>
      <c r="I56" s="17"/>
    </row>
    <row r="57" spans="5:9" ht="18.600000000000001" customHeight="1" x14ac:dyDescent="0.25">
      <c r="E57" s="56" t="s">
        <v>93</v>
      </c>
      <c r="F57" s="57">
        <v>500</v>
      </c>
      <c r="G57" s="57"/>
      <c r="H57" s="58">
        <v>199.07</v>
      </c>
      <c r="I57" s="17"/>
    </row>
    <row r="58" spans="5:9" ht="18.600000000000001" customHeight="1" x14ac:dyDescent="0.25">
      <c r="E58" s="14" t="s">
        <v>45</v>
      </c>
      <c r="F58" s="5"/>
      <c r="G58" s="5">
        <v>40</v>
      </c>
      <c r="H58" s="8">
        <v>39.43</v>
      </c>
      <c r="I58" s="17"/>
    </row>
    <row r="59" spans="5:9" ht="18.600000000000001" customHeight="1" x14ac:dyDescent="0.25">
      <c r="E59" s="14" t="s">
        <v>46</v>
      </c>
      <c r="F59" s="5">
        <v>3500</v>
      </c>
      <c r="G59" s="5">
        <v>1500</v>
      </c>
      <c r="H59" s="8">
        <v>3951.2</v>
      </c>
      <c r="I59" s="17"/>
    </row>
    <row r="60" spans="5:9" ht="18.600000000000001" customHeight="1" x14ac:dyDescent="0.25">
      <c r="E60" s="83" t="s">
        <v>67</v>
      </c>
      <c r="F60" s="79">
        <v>10000</v>
      </c>
      <c r="G60" s="79">
        <v>3440</v>
      </c>
      <c r="H60" s="84">
        <v>11221.74</v>
      </c>
      <c r="I60" s="17"/>
    </row>
    <row r="61" spans="5:9" ht="18.600000000000001" customHeight="1" x14ac:dyDescent="0.25">
      <c r="E61" s="56" t="s">
        <v>94</v>
      </c>
      <c r="F61" s="57"/>
      <c r="G61" s="57">
        <v>60</v>
      </c>
      <c r="H61" s="58">
        <v>51.64</v>
      </c>
      <c r="I61" s="17"/>
    </row>
    <row r="62" spans="5:9" ht="18.600000000000001" customHeight="1" x14ac:dyDescent="0.25">
      <c r="E62" s="14" t="s">
        <v>47</v>
      </c>
      <c r="F62" s="5">
        <v>25</v>
      </c>
      <c r="G62" s="5"/>
      <c r="H62" s="8">
        <v>5.44</v>
      </c>
      <c r="I62" s="17"/>
    </row>
    <row r="63" spans="5:9" ht="20.399999999999999" customHeight="1" x14ac:dyDescent="0.25">
      <c r="E63" s="15" t="s">
        <v>90</v>
      </c>
      <c r="F63" s="5">
        <v>5000</v>
      </c>
      <c r="G63" s="5"/>
      <c r="H63" s="8">
        <v>3873</v>
      </c>
      <c r="I63" s="17"/>
    </row>
    <row r="64" spans="5:9" ht="18.600000000000001" customHeight="1" x14ac:dyDescent="0.25">
      <c r="E64" s="14" t="s">
        <v>48</v>
      </c>
      <c r="F64" s="5">
        <v>1500</v>
      </c>
      <c r="G64" s="5">
        <v>12500</v>
      </c>
      <c r="H64" s="8">
        <v>7095</v>
      </c>
      <c r="I64" s="17"/>
    </row>
    <row r="65" spans="5:9" ht="18.600000000000001" customHeight="1" x14ac:dyDescent="0.25">
      <c r="E65" s="15" t="s">
        <v>49</v>
      </c>
      <c r="F65" s="5">
        <v>41500</v>
      </c>
      <c r="G65" s="5">
        <f>-2500-8056.21</f>
        <v>-10556.21</v>
      </c>
      <c r="H65" s="8">
        <f>30199.28-178.28</f>
        <v>30021</v>
      </c>
      <c r="I65" s="17"/>
    </row>
    <row r="66" spans="5:9" ht="18.600000000000001" customHeight="1" x14ac:dyDescent="0.25">
      <c r="E66" s="15" t="s">
        <v>114</v>
      </c>
      <c r="F66" s="5">
        <v>2500</v>
      </c>
      <c r="G66" s="5">
        <v>1500</v>
      </c>
      <c r="H66" s="8">
        <f>178.28+2841.51</f>
        <v>3019.7900000000004</v>
      </c>
      <c r="I66" s="17"/>
    </row>
    <row r="67" spans="5:9" ht="18.600000000000001" customHeight="1" x14ac:dyDescent="0.25">
      <c r="E67" s="15" t="s">
        <v>50</v>
      </c>
      <c r="F67" s="5">
        <v>54000</v>
      </c>
      <c r="G67" s="5">
        <v>14056.21</v>
      </c>
      <c r="H67" s="8">
        <v>64235.87</v>
      </c>
      <c r="I67" s="17"/>
    </row>
    <row r="68" spans="5:9" ht="18.600000000000001" customHeight="1" x14ac:dyDescent="0.25">
      <c r="E68" s="14" t="s">
        <v>53</v>
      </c>
      <c r="F68" s="5"/>
      <c r="G68" s="5"/>
      <c r="H68" s="8"/>
      <c r="I68" s="17"/>
    </row>
    <row r="69" spans="5:9" ht="18.600000000000001" customHeight="1" x14ac:dyDescent="0.25">
      <c r="E69" s="83" t="s">
        <v>63</v>
      </c>
      <c r="F69" s="79">
        <v>8000</v>
      </c>
      <c r="G69" s="79">
        <v>2000</v>
      </c>
      <c r="H69" s="84">
        <v>6606.35</v>
      </c>
      <c r="I69" s="17"/>
    </row>
    <row r="70" spans="5:9" ht="18.600000000000001" customHeight="1" x14ac:dyDescent="0.25">
      <c r="E70" s="83" t="s">
        <v>64</v>
      </c>
      <c r="F70" s="79">
        <v>560</v>
      </c>
      <c r="G70" s="79">
        <v>300</v>
      </c>
      <c r="H70" s="84">
        <v>592</v>
      </c>
      <c r="I70" s="17"/>
    </row>
    <row r="71" spans="5:9" ht="18.600000000000001" customHeight="1" x14ac:dyDescent="0.25">
      <c r="E71" s="83" t="s">
        <v>68</v>
      </c>
      <c r="F71" s="79">
        <v>600</v>
      </c>
      <c r="G71" s="79">
        <v>1000</v>
      </c>
      <c r="H71" s="84">
        <v>984.3</v>
      </c>
      <c r="I71" s="17"/>
    </row>
    <row r="72" spans="5:9" ht="18.600000000000001" customHeight="1" x14ac:dyDescent="0.25">
      <c r="E72" s="83" t="s">
        <v>69</v>
      </c>
      <c r="F72" s="79">
        <v>25</v>
      </c>
      <c r="G72" s="79">
        <v>-1</v>
      </c>
      <c r="H72" s="84">
        <v>1.85</v>
      </c>
      <c r="I72" s="17"/>
    </row>
    <row r="73" spans="5:9" ht="18.600000000000001" customHeight="1" x14ac:dyDescent="0.25">
      <c r="E73" s="83" t="s">
        <v>70</v>
      </c>
      <c r="F73" s="79">
        <v>240000</v>
      </c>
      <c r="G73" s="79">
        <v>144000</v>
      </c>
      <c r="H73" s="84">
        <v>374256.31999999995</v>
      </c>
      <c r="I73" s="17"/>
    </row>
    <row r="74" spans="5:9" ht="18.600000000000001" customHeight="1" x14ac:dyDescent="0.25">
      <c r="E74" s="83" t="s">
        <v>88</v>
      </c>
      <c r="F74" s="79">
        <v>2000</v>
      </c>
      <c r="G74" s="79"/>
      <c r="H74" s="84">
        <v>1466.08</v>
      </c>
      <c r="I74" s="17"/>
    </row>
    <row r="75" spans="5:9" ht="18.600000000000001" customHeight="1" x14ac:dyDescent="0.25">
      <c r="E75" s="83" t="s">
        <v>107</v>
      </c>
      <c r="F75" s="79">
        <v>1000</v>
      </c>
      <c r="G75" s="79"/>
      <c r="H75" s="84"/>
      <c r="I75" s="17"/>
    </row>
    <row r="76" spans="5:9" ht="18.600000000000001" customHeight="1" x14ac:dyDescent="0.25">
      <c r="E76" s="56" t="s">
        <v>96</v>
      </c>
      <c r="F76" s="57">
        <v>36000</v>
      </c>
      <c r="G76" s="57">
        <v>20000</v>
      </c>
      <c r="H76" s="58">
        <v>52903</v>
      </c>
      <c r="I76" s="17"/>
    </row>
    <row r="77" spans="5:9" ht="18.600000000000001" customHeight="1" x14ac:dyDescent="0.25">
      <c r="E77" s="56" t="s">
        <v>95</v>
      </c>
      <c r="F77" s="57"/>
      <c r="G77" s="57">
        <v>1</v>
      </c>
      <c r="H77" s="58">
        <v>0.7</v>
      </c>
      <c r="I77" s="17"/>
    </row>
    <row r="78" spans="5:9" ht="18.600000000000001" customHeight="1" x14ac:dyDescent="0.25">
      <c r="E78" s="59" t="s">
        <v>89</v>
      </c>
      <c r="F78" s="57">
        <v>4000</v>
      </c>
      <c r="G78" s="57"/>
      <c r="H78" s="58">
        <v>1366.5</v>
      </c>
      <c r="I78" s="17"/>
    </row>
    <row r="79" spans="5:9" ht="18.600000000000001" customHeight="1" x14ac:dyDescent="0.25">
      <c r="E79" s="59" t="s">
        <v>97</v>
      </c>
      <c r="F79" s="57"/>
      <c r="G79" s="57">
        <v>5000</v>
      </c>
      <c r="H79" s="58">
        <v>4992</v>
      </c>
      <c r="I79" s="17"/>
    </row>
    <row r="80" spans="5:9" ht="18.600000000000001" customHeight="1" thickBot="1" x14ac:dyDescent="0.3">
      <c r="E80" s="53" t="s">
        <v>71</v>
      </c>
      <c r="F80" s="10">
        <v>6032</v>
      </c>
      <c r="G80" s="10">
        <v>-3990</v>
      </c>
      <c r="H80" s="11"/>
      <c r="I80" s="17"/>
    </row>
    <row r="81" spans="1:9" x14ac:dyDescent="0.25">
      <c r="A81" s="18" t="s">
        <v>0</v>
      </c>
      <c r="B81" s="19">
        <f>SUM(B2:B80)</f>
        <v>1115545</v>
      </c>
      <c r="C81" s="19">
        <f>SUM(C2:C80)</f>
        <v>280650</v>
      </c>
      <c r="D81" s="21">
        <f>SUM(D2:D80)</f>
        <v>1420219.7</v>
      </c>
      <c r="E81" s="2" t="s">
        <v>0</v>
      </c>
      <c r="F81" s="3">
        <f>SUM(F2:F80)</f>
        <v>1115545</v>
      </c>
      <c r="G81" s="3">
        <f>SUM(G2:G80)</f>
        <v>280650</v>
      </c>
      <c r="H81" s="28">
        <f>SUM(H2:H80)</f>
        <v>1240012.9500000002</v>
      </c>
      <c r="I81" s="17"/>
    </row>
    <row r="82" spans="1:9" ht="15" thickBot="1" x14ac:dyDescent="0.3">
      <c r="A82" s="22"/>
      <c r="B82" s="23"/>
      <c r="C82" s="23"/>
      <c r="D82" s="25"/>
      <c r="E82" s="24" t="s">
        <v>75</v>
      </c>
      <c r="F82" s="23"/>
      <c r="G82" s="23"/>
      <c r="H82" s="92">
        <f>D81-H81</f>
        <v>180206.74999999977</v>
      </c>
      <c r="I82" s="17"/>
    </row>
    <row r="83" spans="1:9" ht="15" thickBot="1" x14ac:dyDescent="0.3">
      <c r="I83" s="17"/>
    </row>
    <row r="84" spans="1:9" ht="42.6" thickBot="1" x14ac:dyDescent="0.3">
      <c r="A84" s="40" t="s">
        <v>85</v>
      </c>
      <c r="B84" s="41" t="s">
        <v>4</v>
      </c>
      <c r="C84" s="41" t="s">
        <v>6</v>
      </c>
      <c r="D84" s="41" t="s">
        <v>5</v>
      </c>
      <c r="E84" s="42" t="s">
        <v>86</v>
      </c>
      <c r="F84" s="95" t="s">
        <v>118</v>
      </c>
      <c r="G84" s="41" t="s">
        <v>6</v>
      </c>
      <c r="H84" s="43" t="s">
        <v>5</v>
      </c>
      <c r="I84" s="17"/>
    </row>
    <row r="85" spans="1:9" x14ac:dyDescent="0.25">
      <c r="A85" s="46" t="s">
        <v>104</v>
      </c>
      <c r="B85" s="6"/>
      <c r="C85" s="6"/>
      <c r="D85" s="47">
        <v>14000</v>
      </c>
      <c r="E85" s="48" t="s">
        <v>73</v>
      </c>
      <c r="F85" s="6">
        <v>2500</v>
      </c>
      <c r="G85" s="6"/>
      <c r="H85" s="49"/>
      <c r="I85" s="17"/>
    </row>
    <row r="86" spans="1:9" x14ac:dyDescent="0.25">
      <c r="A86" s="52" t="s">
        <v>16</v>
      </c>
      <c r="B86" s="44"/>
      <c r="C86" s="5"/>
      <c r="D86" s="5"/>
      <c r="E86" s="45" t="s">
        <v>72</v>
      </c>
      <c r="F86" s="5">
        <v>2500</v>
      </c>
      <c r="G86" s="5"/>
      <c r="H86" s="51">
        <v>1825.97</v>
      </c>
      <c r="I86" s="17"/>
    </row>
    <row r="87" spans="1:9" x14ac:dyDescent="0.25">
      <c r="A87" s="50"/>
      <c r="B87" s="44"/>
      <c r="C87" s="5"/>
      <c r="D87" s="5"/>
      <c r="E87" s="45" t="s">
        <v>102</v>
      </c>
      <c r="F87" s="5">
        <f>5500+22081-5000</f>
        <v>22581</v>
      </c>
      <c r="G87" s="5"/>
      <c r="H87" s="51">
        <v>21622</v>
      </c>
      <c r="I87" s="17"/>
    </row>
    <row r="88" spans="1:9" x14ac:dyDescent="0.25">
      <c r="A88" s="50"/>
      <c r="B88" s="44"/>
      <c r="C88" s="5"/>
      <c r="D88" s="5"/>
      <c r="E88" s="45" t="s">
        <v>74</v>
      </c>
      <c r="F88" s="5">
        <f>5000+8540+2500</f>
        <v>16040</v>
      </c>
      <c r="G88" s="5">
        <v>4548.16</v>
      </c>
      <c r="H88" s="51">
        <f>5587.6+11256.57</f>
        <v>16844.169999999998</v>
      </c>
      <c r="I88" s="17"/>
    </row>
    <row r="89" spans="1:9" ht="15" thickBot="1" x14ac:dyDescent="0.3">
      <c r="A89" s="53" t="s">
        <v>0</v>
      </c>
      <c r="B89" s="10">
        <f>SUM(B85:B88)</f>
        <v>0</v>
      </c>
      <c r="C89" s="10">
        <f>SUM(C85:C88)</f>
        <v>0</v>
      </c>
      <c r="D89" s="10">
        <f>SUM(D85:D88)</f>
        <v>14000</v>
      </c>
      <c r="E89" s="54" t="s">
        <v>0</v>
      </c>
      <c r="F89" s="10">
        <f>SUM(F85:F88)</f>
        <v>43621</v>
      </c>
      <c r="G89" s="10">
        <f>SUM(G85:G88)</f>
        <v>4548.16</v>
      </c>
      <c r="H89" s="11">
        <f t="shared" ref="H89" si="0">SUM(H85:H88)</f>
        <v>40292.14</v>
      </c>
      <c r="I89" s="17"/>
    </row>
    <row r="90" spans="1:9" ht="15" thickBot="1" x14ac:dyDescent="0.3">
      <c r="A90" s="29" t="s">
        <v>87</v>
      </c>
      <c r="B90" s="30"/>
      <c r="C90" s="23"/>
      <c r="D90" s="94">
        <f>H89-D89</f>
        <v>26292.14</v>
      </c>
      <c r="E90" s="24"/>
      <c r="F90" s="23"/>
      <c r="G90" s="23"/>
      <c r="H90" s="25"/>
      <c r="I90" s="17"/>
    </row>
    <row r="91" spans="1:9" ht="15" thickBot="1" x14ac:dyDescent="0.3">
      <c r="A91" s="1"/>
      <c r="B91" s="4"/>
      <c r="I91" s="17"/>
    </row>
    <row r="92" spans="1:9" x14ac:dyDescent="0.25">
      <c r="A92" s="26" t="s">
        <v>80</v>
      </c>
      <c r="B92" s="27"/>
      <c r="C92" s="19"/>
      <c r="D92" s="19"/>
      <c r="E92" s="20"/>
      <c r="F92" s="19"/>
      <c r="G92" s="19"/>
      <c r="H92" s="21"/>
      <c r="I92" s="17"/>
    </row>
    <row r="93" spans="1:9" ht="15" thickBot="1" x14ac:dyDescent="0.3">
      <c r="A93" s="31" t="s">
        <v>81</v>
      </c>
      <c r="B93" s="30"/>
      <c r="C93" s="23"/>
      <c r="D93" s="23">
        <v>27275.99</v>
      </c>
      <c r="E93" s="24" t="s">
        <v>82</v>
      </c>
      <c r="F93" s="23"/>
      <c r="G93" s="23"/>
      <c r="H93" s="92">
        <v>27275.99</v>
      </c>
      <c r="I93" s="17"/>
    </row>
    <row r="94" spans="1:9" x14ac:dyDescent="0.25">
      <c r="A94" s="1"/>
      <c r="B94" s="4"/>
      <c r="I94" s="17"/>
    </row>
    <row r="95" spans="1:9" ht="15" thickBot="1" x14ac:dyDescent="0.3">
      <c r="A95" s="1"/>
      <c r="B95" s="4"/>
      <c r="I95" s="17"/>
    </row>
    <row r="96" spans="1:9" x14ac:dyDescent="0.25">
      <c r="A96" s="88" t="s">
        <v>108</v>
      </c>
      <c r="B96" s="6"/>
      <c r="C96" s="6"/>
      <c r="D96" s="89">
        <v>8985.2000000000007</v>
      </c>
      <c r="E96" s="48" t="s">
        <v>109</v>
      </c>
      <c r="F96" s="47"/>
      <c r="G96" s="6"/>
      <c r="H96" s="61">
        <v>2407.21</v>
      </c>
      <c r="I96" s="17"/>
    </row>
    <row r="97" spans="1:9" ht="15" thickBot="1" x14ac:dyDescent="0.3">
      <c r="A97" s="53"/>
      <c r="B97" s="10"/>
      <c r="C97" s="10"/>
      <c r="D97" s="10"/>
      <c r="E97" s="54" t="s">
        <v>110</v>
      </c>
      <c r="F97" s="10"/>
      <c r="G97" s="10"/>
      <c r="H97" s="93">
        <f>D96-H96</f>
        <v>6577.9900000000007</v>
      </c>
      <c r="I97" s="17"/>
    </row>
    <row r="98" spans="1:9" x14ac:dyDescent="0.25">
      <c r="A98" s="3"/>
      <c r="B98" s="2"/>
      <c r="E98" s="3"/>
      <c r="F98" s="2"/>
      <c r="G98" s="2"/>
      <c r="H98" s="2"/>
      <c r="I98" s="17"/>
    </row>
    <row r="99" spans="1:9" x14ac:dyDescent="0.25">
      <c r="A99" s="3"/>
      <c r="B99" s="2"/>
      <c r="E99" s="3"/>
      <c r="F99" s="2"/>
      <c r="G99" s="2"/>
      <c r="H99" s="2"/>
      <c r="I99" s="17"/>
    </row>
    <row r="100" spans="1:9" x14ac:dyDescent="0.25">
      <c r="A100" s="3"/>
      <c r="B100" s="2"/>
      <c r="E100" s="3"/>
      <c r="F100" s="2"/>
      <c r="G100" s="2"/>
      <c r="H100" s="2"/>
      <c r="I100" s="17"/>
    </row>
    <row r="101" spans="1:9" x14ac:dyDescent="0.25">
      <c r="E101" s="3"/>
      <c r="F101" s="2"/>
      <c r="G101" s="2"/>
      <c r="H101" s="2"/>
      <c r="I101" s="17"/>
    </row>
    <row r="102" spans="1:9" x14ac:dyDescent="0.25">
      <c r="E102" s="3"/>
      <c r="F102" s="2"/>
      <c r="G102" s="2"/>
      <c r="H102" s="2"/>
      <c r="I102" s="17"/>
    </row>
    <row r="103" spans="1:9" x14ac:dyDescent="0.25">
      <c r="I103" s="17"/>
    </row>
    <row r="104" spans="1:9" x14ac:dyDescent="0.25">
      <c r="I104" s="17"/>
    </row>
    <row r="105" spans="1:9" x14ac:dyDescent="0.25">
      <c r="I105" s="17"/>
    </row>
    <row r="106" spans="1:9" x14ac:dyDescent="0.25">
      <c r="I106" s="17"/>
    </row>
    <row r="107" spans="1:9" x14ac:dyDescent="0.25">
      <c r="I107" s="17"/>
    </row>
  </sheetData>
  <mergeCells count="1">
    <mergeCell ref="A1:H1"/>
  </mergeCells>
  <conditionalFormatting sqref="I3:I107">
    <cfRule type="cellIs" dxfId="0" priority="1" operator="lessThan">
      <formula>0</formula>
    </cfRule>
  </conditionalFormatting>
  <pageMargins left="0.70866141732283472" right="0.70866141732283472" top="0" bottom="0" header="0.31496062992125984" footer="0.31496062992125984"/>
  <pageSetup paperSize="8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RENDICONTO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Bilancio preventivo 2019</dc:title>
  <dc:creator>PC02</dc:creator>
  <cp:lastModifiedBy>Organismo di Mediazione dell'Ordine degli Avvocati di </cp:lastModifiedBy>
  <cp:lastPrinted>2025-04-07T12:12:15Z</cp:lastPrinted>
  <dcterms:created xsi:type="dcterms:W3CDTF">2019-11-24T12:48:40Z</dcterms:created>
  <dcterms:modified xsi:type="dcterms:W3CDTF">2025-04-10T08:01:08Z</dcterms:modified>
</cp:coreProperties>
</file>