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umenti\BILANCI\BILANCIO 2025\"/>
    </mc:Choice>
  </mc:AlternateContent>
  <xr:revisionPtr revIDLastSave="0" documentId="13_ncr:1_{E87FEB82-FACC-41AC-B4D1-DF32304DE64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ntrate" sheetId="1" r:id="rId1"/>
    <sheet name="uscit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17" i="1"/>
  <c r="E12" i="1"/>
  <c r="E13" i="1"/>
  <c r="E11" i="1"/>
  <c r="E49" i="5"/>
  <c r="E14" i="5"/>
  <c r="E28" i="5"/>
  <c r="E35" i="5"/>
  <c r="E36" i="5"/>
  <c r="E37" i="5"/>
  <c r="E34" i="5"/>
  <c r="C21" i="1"/>
  <c r="B21" i="1"/>
  <c r="D20" i="1"/>
  <c r="D21" i="1" s="1"/>
  <c r="B51" i="5"/>
  <c r="E4" i="5"/>
  <c r="E5" i="5"/>
  <c r="E6" i="5"/>
  <c r="E7" i="5"/>
  <c r="E8" i="5"/>
  <c r="E10" i="5"/>
  <c r="E11" i="5"/>
  <c r="E12" i="5"/>
  <c r="E13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9" i="5"/>
  <c r="E30" i="5"/>
  <c r="E32" i="5"/>
  <c r="E33" i="5"/>
  <c r="E9" i="5"/>
  <c r="E39" i="5"/>
  <c r="E40" i="5"/>
  <c r="E41" i="5"/>
  <c r="E42" i="5"/>
  <c r="E43" i="5"/>
  <c r="E44" i="5"/>
  <c r="E45" i="5"/>
  <c r="E46" i="5"/>
  <c r="E47" i="5"/>
  <c r="E48" i="5"/>
  <c r="E50" i="5"/>
  <c r="E3" i="5"/>
  <c r="E38" i="5" l="1"/>
  <c r="C17" i="1"/>
  <c r="E3" i="1"/>
  <c r="D36" i="1" l="1"/>
  <c r="D33" i="1"/>
  <c r="D34" i="1"/>
  <c r="D35" i="1"/>
  <c r="E9" i="1"/>
  <c r="E4" i="1"/>
  <c r="E5" i="1"/>
  <c r="E6" i="1"/>
  <c r="E7" i="1"/>
  <c r="E8" i="1"/>
  <c r="E10" i="1"/>
  <c r="C31" i="5" s="1"/>
  <c r="E31" i="5" s="1"/>
  <c r="E14" i="1"/>
  <c r="E15" i="1"/>
  <c r="E16" i="1"/>
  <c r="E55" i="5"/>
  <c r="E57" i="5"/>
  <c r="E59" i="5"/>
  <c r="E53" i="5"/>
  <c r="E54" i="5"/>
  <c r="C51" i="5" l="1"/>
  <c r="E61" i="5"/>
  <c r="D17" i="1"/>
  <c r="E17" i="1" s="1"/>
  <c r="D51" i="5"/>
  <c r="E5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  <author>tc={28DA1A42-4FFA-4D7F-8AD5-A2E71A173C69}</author>
  </authors>
  <commentList>
    <comment ref="E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PC02:
Avv.  Valeria Bortolotti 
Erre&amp;Esse (sicurezza lavoro)
Dott. Roncaglia Pietro (buste paga e 770)
Studio Collegium (consulenza contabilità)
Dott. Schillaci (medico del lavoro)</t>
        </r>
      </text>
    </comment>
    <comment ref="E27" authorId="1" shapeId="0" xr:uid="{28DA1A42-4FFA-4D7F-8AD5-A2E71A173C69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Collegato al capitolo di entrata</t>
      </text>
    </comment>
    <comment ref="E3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pec personale avvocati (11,80€)
servizi per gli avvocati: consultazione registri cassazione (1281€), turni difesa d'ufficio (3660€), punto d'accesso processo civile telematico (8052€), servizi telematici area penale (6405€)
conveznione sistema bibliotecario (7.000)
prenotalex
consultazione candidature praticanti/avvocati/stanze sul sito</t>
        </r>
      </text>
    </comment>
    <comment ref="E3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avvocati 25,83 --&gt; 32
cassazionisti 51,66 --&gt; 65</t>
        </r>
      </text>
    </comment>
    <comment ref="E4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PC02:</t>
        </r>
        <r>
          <rPr>
            <sz val="9"/>
            <color indexed="81"/>
            <rFont val="Tahoma"/>
            <family val="2"/>
          </rPr>
          <t xml:space="preserve">
3,26 per iscritto albo avvocati</t>
        </r>
      </text>
    </comment>
  </commentList>
</comments>
</file>

<file path=xl/sharedStrings.xml><?xml version="1.0" encoding="utf-8"?>
<sst xmlns="http://schemas.openxmlformats.org/spreadsheetml/2006/main" count="97" uniqueCount="87">
  <si>
    <r>
      <rPr>
        <sz val="9"/>
        <rFont val="Arial"/>
        <family val="2"/>
      </rPr>
      <t>Contributo a Fondazione per Dipendente</t>
    </r>
  </si>
  <si>
    <r>
      <rPr>
        <sz val="9"/>
        <rFont val="Arial"/>
        <family val="2"/>
      </rPr>
      <t>Contributo a Consiglio Distrettuale di Disciplina</t>
    </r>
  </si>
  <si>
    <r>
      <rPr>
        <sz val="9"/>
        <rFont val="Arial"/>
        <family val="2"/>
      </rPr>
      <t>Attività Comitato Pari Opportunità</t>
    </r>
  </si>
  <si>
    <r>
      <rPr>
        <sz val="9"/>
        <rFont val="Arial"/>
        <family val="2"/>
      </rPr>
      <t>Acquisto altri beni</t>
    </r>
  </si>
  <si>
    <r>
      <rPr>
        <sz val="9"/>
        <rFont val="Arial"/>
        <family val="2"/>
      </rPr>
      <t>Acquisto mobili e arredi</t>
    </r>
  </si>
  <si>
    <r>
      <rPr>
        <sz val="9"/>
        <rFont val="Arial"/>
        <family val="2"/>
      </rPr>
      <t>Contributo OCF</t>
    </r>
  </si>
  <si>
    <r>
      <rPr>
        <sz val="9"/>
        <rFont val="Arial"/>
        <family val="2"/>
      </rPr>
      <t>Contributi a Fondazione Forense Modenese</t>
    </r>
  </si>
  <si>
    <r>
      <rPr>
        <sz val="9"/>
        <rFont val="Arial"/>
        <family val="2"/>
      </rPr>
      <t>Contributi Consiglio Nazionale Forense</t>
    </r>
  </si>
  <si>
    <r>
      <rPr>
        <sz val="9"/>
        <rFont val="Arial"/>
        <family val="2"/>
      </rPr>
      <t>Spese condominiali</t>
    </r>
  </si>
  <si>
    <r>
      <rPr>
        <sz val="9"/>
        <rFont val="Arial"/>
        <family val="2"/>
      </rPr>
      <t>Notifiche per iscritti</t>
    </r>
  </si>
  <si>
    <t>assicurazioni</t>
  </si>
  <si>
    <t>Servizi pulizia</t>
  </si>
  <si>
    <t>servizi telefonici</t>
  </si>
  <si>
    <t>luce acqua gas</t>
  </si>
  <si>
    <t>spese di vigilanza</t>
  </si>
  <si>
    <t>spese e commissioni bancarie</t>
  </si>
  <si>
    <t>imposte e tasse</t>
  </si>
  <si>
    <t>spese varie</t>
  </si>
  <si>
    <t>compensi a mediatori</t>
  </si>
  <si>
    <t>arrotondamenti passivi</t>
  </si>
  <si>
    <t>irap dipendenti</t>
  </si>
  <si>
    <t>manutenzione, assistenza tecnica e software</t>
  </si>
  <si>
    <t xml:space="preserve">cancelleria  </t>
  </si>
  <si>
    <t>spese postali</t>
  </si>
  <si>
    <t>manutenzione ordinaria ufficio</t>
  </si>
  <si>
    <t>MEDIAZIONE</t>
  </si>
  <si>
    <t>ORDINE</t>
  </si>
  <si>
    <t>Compensi OCC</t>
  </si>
  <si>
    <t>Proventi liquidazione Parcella</t>
  </si>
  <si>
    <r>
      <t>Proventi rilascio certificati</t>
    </r>
    <r>
      <rPr>
        <sz val="9"/>
        <rFont val="Arial"/>
        <family val="2"/>
      </rPr>
      <t/>
    </r>
  </si>
  <si>
    <r>
      <t>Recuperi e rimborsi</t>
    </r>
    <r>
      <rPr>
        <sz val="9"/>
        <rFont val="Arial"/>
        <family val="2"/>
      </rPr>
      <t/>
    </r>
  </si>
  <si>
    <t>Rimborsi spese anticipate</t>
  </si>
  <si>
    <r>
      <t>Interessi attivi lordi di c/c bancario</t>
    </r>
    <r>
      <rPr>
        <sz val="9"/>
        <rFont val="Arial"/>
        <family val="2"/>
      </rPr>
      <t/>
    </r>
  </si>
  <si>
    <r>
      <t>Arrotondamenti attivi</t>
    </r>
    <r>
      <rPr>
        <sz val="9"/>
        <rFont val="Arial"/>
        <family val="2"/>
      </rPr>
      <t/>
    </r>
  </si>
  <si>
    <t>interessi iva trimestrale</t>
  </si>
  <si>
    <t>Spese per OCC</t>
  </si>
  <si>
    <t>oneri accessori per dipendenti (buoni pasto)</t>
  </si>
  <si>
    <t>Compensi per avvio mediazioni</t>
  </si>
  <si>
    <t>Compensi per attività di mediazione</t>
  </si>
  <si>
    <t>compensi a professionisti</t>
  </si>
  <si>
    <t>ENTRATE</t>
  </si>
  <si>
    <t>SPESE</t>
  </si>
  <si>
    <t xml:space="preserve">acquisto macchine / impianti </t>
  </si>
  <si>
    <t>spese di investimento tribunale</t>
  </si>
  <si>
    <t>TOTALI</t>
  </si>
  <si>
    <t>manutenzione straodinaria uffici</t>
  </si>
  <si>
    <t>Contributo Camera Arbitrale</t>
  </si>
  <si>
    <t>Contributo CUP Modena</t>
  </si>
  <si>
    <t>contributi su dipendenti</t>
  </si>
  <si>
    <t xml:space="preserve">stipendi </t>
  </si>
  <si>
    <t>TOTALE ENTRATE CORRENTI</t>
  </si>
  <si>
    <t xml:space="preserve">SPESE DI INVESTIMENTO  </t>
  </si>
  <si>
    <t>CASSAZIONISTI</t>
  </si>
  <si>
    <t>AVVOCATI</t>
  </si>
  <si>
    <t>PRATICANTI ABILITATI</t>
  </si>
  <si>
    <t>PRATICANTI SEMPLICI</t>
  </si>
  <si>
    <t>TIPOLOGIA</t>
  </si>
  <si>
    <t>ISCRITTI</t>
  </si>
  <si>
    <t>QUOTA</t>
  </si>
  <si>
    <t>TOTALE</t>
  </si>
  <si>
    <t xml:space="preserve">TIAP - SIDIP </t>
  </si>
  <si>
    <t>Punto informativo Tribunale</t>
  </si>
  <si>
    <t>ENTRATE CONTO CAPITALE</t>
  </si>
  <si>
    <t>corsi formazione personale</t>
  </si>
  <si>
    <t>Rimborso spese anticipate OCC</t>
  </si>
  <si>
    <t>fondo di riserva (max 0,5% delle spese)</t>
  </si>
  <si>
    <t>AVANZO DI AMMINISTRAZIONE</t>
  </si>
  <si>
    <t>Rimborso per spese di rappresentanza (cena sant'Ivone)</t>
  </si>
  <si>
    <t>Anticipazioni diverse (collegata all'entrate RIMBORSO SPESE ANTICIPATE)</t>
  </si>
  <si>
    <t>Servizi per l'avvocatura (PEC, prenotalex, difese d'ufficio, PCT, biblioteca)</t>
  </si>
  <si>
    <t>OCC</t>
  </si>
  <si>
    <t>Libri e rilegature</t>
  </si>
  <si>
    <t>partecipazioni a congressi, riunioni</t>
  </si>
  <si>
    <t>PREVENTIVO 2025</t>
  </si>
  <si>
    <t>TOTALE 2025</t>
  </si>
  <si>
    <t>Bando regionale OCC</t>
  </si>
  <si>
    <t>Spese legate al bando OCC - formazione</t>
  </si>
  <si>
    <t>Spese legate al bando OCC - software</t>
  </si>
  <si>
    <t>Accordo quadro sperimentale COA - CP -CSV - UEPE</t>
  </si>
  <si>
    <t>Spese di rappresentanza (CENA SANT'IVONE 80% - CONTRIBUTI ATTIVITA' SPORTIVE - BORSE DI STUDIO)</t>
  </si>
  <si>
    <t>spese fotocopiatrici</t>
  </si>
  <si>
    <t>Albo cartaceo</t>
  </si>
  <si>
    <t>Contributo modena giustizia</t>
  </si>
  <si>
    <t>Spese legate al bando OCC - sportello pre istruttoria</t>
  </si>
  <si>
    <t>AGGIORNAMENTI AL 11/11/2024</t>
  </si>
  <si>
    <t>Servizi COFIM</t>
  </si>
  <si>
    <t>Tasse e contributi (comprensiva CNF, OCF,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</si>
</sst>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21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9"/>
      <name val="Arial"/>
      <family val="2"/>
    </font>
    <font>
      <sz val="10"/>
      <color indexed="8"/>
      <name val="Times New Roman"/>
      <family val="1"/>
    </font>
    <font>
      <sz val="20"/>
      <color indexed="8"/>
      <name val="Times New Roman"/>
      <family val="1"/>
    </font>
    <font>
      <b/>
      <sz val="16"/>
      <name val="Arial"/>
      <family val="2"/>
    </font>
    <font>
      <sz val="16"/>
      <color indexed="8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0">
    <xf numFmtId="0" fontId="0" fillId="0" borderId="0" xfId="0" applyAlignment="1">
      <alignment horizontal="left" vertical="top"/>
    </xf>
    <xf numFmtId="164" fontId="0" fillId="0" borderId="0" xfId="2" applyFont="1" applyFill="1" applyBorder="1" applyAlignment="1">
      <alignment horizontal="left" vertical="top"/>
    </xf>
    <xf numFmtId="164" fontId="0" fillId="0" borderId="1" xfId="2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0" fillId="0" borderId="17" xfId="2" applyFont="1" applyFill="1" applyBorder="1" applyAlignment="1">
      <alignment horizontal="left" vertical="top"/>
    </xf>
    <xf numFmtId="164" fontId="0" fillId="0" borderId="13" xfId="2" applyFont="1" applyFill="1" applyBorder="1" applyAlignment="1">
      <alignment horizontal="left" vertical="top"/>
    </xf>
    <xf numFmtId="0" fontId="0" fillId="0" borderId="13" xfId="0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164" fontId="0" fillId="0" borderId="18" xfId="2" applyFont="1" applyFill="1" applyBorder="1" applyAlignment="1">
      <alignment horizontal="left" vertical="top"/>
    </xf>
    <xf numFmtId="164" fontId="0" fillId="0" borderId="0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7" xfId="0" applyBorder="1" applyAlignment="1">
      <alignment vertical="center" wrapText="1"/>
    </xf>
    <xf numFmtId="164" fontId="0" fillId="0" borderId="12" xfId="2" applyFont="1" applyFill="1" applyBorder="1" applyAlignment="1">
      <alignment horizontal="left" vertical="top"/>
    </xf>
    <xf numFmtId="43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vertical="center" wrapText="1"/>
    </xf>
    <xf numFmtId="43" fontId="0" fillId="0" borderId="4" xfId="0" applyNumberFormat="1" applyBorder="1" applyAlignment="1">
      <alignment horizontal="left" vertical="top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165" fontId="3" fillId="0" borderId="13" xfId="0" applyNumberFormat="1" applyFont="1" applyBorder="1" applyAlignment="1">
      <alignment horizontal="right" vertical="top"/>
    </xf>
    <xf numFmtId="0" fontId="10" fillId="0" borderId="19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4" fillId="0" borderId="4" xfId="2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164" fontId="14" fillId="0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6" fillId="0" borderId="13" xfId="2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43" fontId="0" fillId="0" borderId="9" xfId="0" applyNumberFormat="1" applyBorder="1" applyAlignment="1">
      <alignment horizontal="left" vertical="top"/>
    </xf>
    <xf numFmtId="0" fontId="6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0" fillId="0" borderId="11" xfId="2" applyFont="1" applyFill="1" applyBorder="1" applyAlignment="1">
      <alignment horizontal="left" vertical="top"/>
    </xf>
    <xf numFmtId="43" fontId="0" fillId="0" borderId="23" xfId="0" applyNumberFormat="1" applyBorder="1" applyAlignment="1">
      <alignment horizontal="left" vertical="top"/>
    </xf>
    <xf numFmtId="4" fontId="0" fillId="0" borderId="0" xfId="0" applyNumberFormat="1" applyAlignment="1">
      <alignment horizontal="left" vertical="top"/>
    </xf>
    <xf numFmtId="44" fontId="0" fillId="0" borderId="0" xfId="0" applyNumberForma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0" fillId="0" borderId="0" xfId="2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43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164" fontId="6" fillId="0" borderId="15" xfId="2" applyFont="1" applyFill="1" applyBorder="1" applyAlignment="1">
      <alignment horizontal="center" vertical="center"/>
    </xf>
    <xf numFmtId="164" fontId="0" fillId="0" borderId="24" xfId="2" applyFont="1" applyFill="1" applyBorder="1" applyAlignment="1">
      <alignment horizontal="left" vertical="top"/>
    </xf>
    <xf numFmtId="164" fontId="0" fillId="0" borderId="25" xfId="2" applyFont="1" applyFill="1" applyBorder="1" applyAlignment="1">
      <alignment horizontal="left" vertical="top"/>
    </xf>
    <xf numFmtId="164" fontId="0" fillId="0" borderId="26" xfId="2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165" fontId="3" fillId="0" borderId="0" xfId="0" applyNumberFormat="1" applyFont="1" applyAlignment="1">
      <alignment horizontal="right" vertical="top"/>
    </xf>
    <xf numFmtId="164" fontId="10" fillId="0" borderId="0" xfId="2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164" fontId="14" fillId="0" borderId="0" xfId="2" applyFont="1" applyFill="1" applyBorder="1" applyAlignment="1">
      <alignment horizontal="center" vertical="center"/>
    </xf>
    <xf numFmtId="165" fontId="3" fillId="0" borderId="26" xfId="0" applyNumberFormat="1" applyFont="1" applyBorder="1" applyAlignment="1">
      <alignment horizontal="right" vertical="top"/>
    </xf>
    <xf numFmtId="0" fontId="16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7" fillId="0" borderId="13" xfId="2" applyFont="1" applyBorder="1" applyAlignment="1">
      <alignment horizontal="center" vertical="center" wrapText="1"/>
    </xf>
    <xf numFmtId="164" fontId="10" fillId="0" borderId="1" xfId="2" applyFont="1" applyBorder="1" applyAlignment="1">
      <alignment vertical="center"/>
    </xf>
    <xf numFmtId="164" fontId="10" fillId="0" borderId="1" xfId="2" applyFont="1" applyBorder="1" applyAlignment="1">
      <alignment vertical="center" wrapText="1"/>
    </xf>
    <xf numFmtId="164" fontId="0" fillId="0" borderId="13" xfId="2" applyFont="1" applyBorder="1" applyAlignment="1">
      <alignment vertical="center" wrapText="1"/>
    </xf>
    <xf numFmtId="164" fontId="0" fillId="0" borderId="28" xfId="2" applyFont="1" applyBorder="1" applyAlignment="1">
      <alignment vertical="center" wrapText="1"/>
    </xf>
    <xf numFmtId="164" fontId="0" fillId="0" borderId="29" xfId="2" applyFont="1" applyBorder="1" applyAlignment="1">
      <alignment vertical="center" wrapText="1"/>
    </xf>
    <xf numFmtId="164" fontId="0" fillId="0" borderId="29" xfId="2" applyFont="1" applyBorder="1" applyAlignment="1">
      <alignment vertical="center"/>
    </xf>
    <xf numFmtId="164" fontId="1" fillId="0" borderId="29" xfId="2" applyFont="1" applyBorder="1" applyAlignment="1">
      <alignment vertical="center" wrapText="1"/>
    </xf>
    <xf numFmtId="164" fontId="1" fillId="0" borderId="30" xfId="2" applyFont="1" applyBorder="1" applyAlignment="1">
      <alignment vertical="center" wrapText="1"/>
    </xf>
    <xf numFmtId="164" fontId="1" fillId="0" borderId="11" xfId="2" applyFont="1" applyBorder="1" applyAlignment="1">
      <alignment vertical="center" wrapText="1"/>
    </xf>
    <xf numFmtId="164" fontId="0" fillId="0" borderId="0" xfId="2" applyFont="1" applyAlignment="1">
      <alignment vertical="center"/>
    </xf>
    <xf numFmtId="164" fontId="13" fillId="0" borderId="18" xfId="2" applyFont="1" applyBorder="1" applyAlignment="1">
      <alignment vertical="center" wrapText="1"/>
    </xf>
    <xf numFmtId="164" fontId="13" fillId="0" borderId="1" xfId="2" applyFont="1" applyBorder="1" applyAlignment="1">
      <alignment vertical="center" wrapText="1"/>
    </xf>
    <xf numFmtId="164" fontId="0" fillId="0" borderId="1" xfId="2" applyFont="1" applyFill="1" applyBorder="1" applyAlignment="1">
      <alignment horizontal="center" vertical="center"/>
    </xf>
    <xf numFmtId="164" fontId="0" fillId="0" borderId="25" xfId="2" applyFont="1" applyFill="1" applyBorder="1" applyAlignment="1">
      <alignment horizontal="center" vertical="center"/>
    </xf>
    <xf numFmtId="164" fontId="0" fillId="0" borderId="26" xfId="2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top"/>
    </xf>
    <xf numFmtId="164" fontId="20" fillId="0" borderId="1" xfId="2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164" fontId="20" fillId="0" borderId="4" xfId="2" applyFont="1" applyBorder="1" applyAlignment="1">
      <alignment horizontal="left" vertical="top"/>
    </xf>
    <xf numFmtId="164" fontId="10" fillId="0" borderId="5" xfId="2" applyFont="1" applyFill="1" applyBorder="1" applyAlignment="1">
      <alignment horizontal="left" vertical="top"/>
    </xf>
    <xf numFmtId="164" fontId="0" fillId="0" borderId="21" xfId="2" applyFont="1" applyFill="1" applyBorder="1" applyAlignment="1">
      <alignment horizontal="left" vertical="top"/>
    </xf>
    <xf numFmtId="164" fontId="0" fillId="0" borderId="6" xfId="2" applyFont="1" applyFill="1" applyBorder="1" applyAlignment="1">
      <alignment horizontal="left" vertical="top"/>
    </xf>
    <xf numFmtId="0" fontId="19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165" fontId="3" fillId="0" borderId="31" xfId="0" applyNumberFormat="1" applyFont="1" applyBorder="1" applyAlignment="1">
      <alignment horizontal="right" vertical="top"/>
    </xf>
    <xf numFmtId="165" fontId="3" fillId="0" borderId="32" xfId="0" applyNumberFormat="1" applyFont="1" applyBorder="1" applyAlignment="1">
      <alignment horizontal="right" vertical="top"/>
    </xf>
    <xf numFmtId="165" fontId="3" fillId="0" borderId="33" xfId="0" applyNumberFormat="1" applyFont="1" applyBorder="1" applyAlignment="1">
      <alignment horizontal="right" vertical="top"/>
    </xf>
    <xf numFmtId="165" fontId="3" fillId="0" borderId="34" xfId="0" applyNumberFormat="1" applyFont="1" applyBorder="1" applyAlignment="1">
      <alignment horizontal="right" vertical="top"/>
    </xf>
    <xf numFmtId="165" fontId="3" fillId="0" borderId="36" xfId="0" applyNumberFormat="1" applyFont="1" applyBorder="1" applyAlignment="1">
      <alignment horizontal="right" vertical="top"/>
    </xf>
    <xf numFmtId="165" fontId="3" fillId="0" borderId="3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wrapText="1"/>
    </xf>
    <xf numFmtId="164" fontId="10" fillId="0" borderId="31" xfId="1" applyFont="1" applyFill="1" applyBorder="1" applyAlignment="1">
      <alignment horizontal="left" vertical="top"/>
    </xf>
    <xf numFmtId="164" fontId="10" fillId="0" borderId="34" xfId="1" applyFont="1" applyFill="1" applyBorder="1" applyAlignment="1">
      <alignment horizontal="left" vertical="top"/>
    </xf>
    <xf numFmtId="0" fontId="12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wrapText="1"/>
    </xf>
    <xf numFmtId="0" fontId="13" fillId="0" borderId="3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164" fontId="10" fillId="0" borderId="13" xfId="0" applyNumberFormat="1" applyFont="1" applyBorder="1" applyAlignment="1">
      <alignment horizontal="left" vertical="top"/>
    </xf>
    <xf numFmtId="165" fontId="10" fillId="0" borderId="13" xfId="0" applyNumberFormat="1" applyFont="1" applyBorder="1" applyAlignment="1">
      <alignment horizontal="left" vertical="top"/>
    </xf>
    <xf numFmtId="0" fontId="13" fillId="0" borderId="3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 wrapText="1"/>
    </xf>
    <xf numFmtId="164" fontId="10" fillId="0" borderId="0" xfId="2" applyFont="1" applyFill="1" applyBorder="1" applyAlignment="1">
      <alignment horizontal="left" vertical="top"/>
    </xf>
    <xf numFmtId="164" fontId="13" fillId="0" borderId="31" xfId="2" applyFont="1" applyFill="1" applyBorder="1" applyAlignment="1">
      <alignment horizontal="left" vertical="top" wrapText="1"/>
    </xf>
    <xf numFmtId="164" fontId="13" fillId="0" borderId="32" xfId="2" applyFont="1" applyFill="1" applyBorder="1" applyAlignment="1">
      <alignment horizontal="left" vertical="top" wrapText="1"/>
    </xf>
    <xf numFmtId="164" fontId="13" fillId="0" borderId="34" xfId="2" applyFont="1" applyFill="1" applyBorder="1" applyAlignment="1">
      <alignment horizontal="left" vertical="top" wrapText="1"/>
    </xf>
    <xf numFmtId="164" fontId="10" fillId="0" borderId="1" xfId="2" applyFont="1" applyFill="1" applyBorder="1" applyAlignment="1">
      <alignment vertical="center" wrapText="1"/>
    </xf>
    <xf numFmtId="164" fontId="13" fillId="0" borderId="1" xfId="2" applyFont="1" applyFill="1" applyBorder="1" applyAlignment="1">
      <alignment horizontal="center" vertical="center" wrapText="1"/>
    </xf>
    <xf numFmtId="164" fontId="13" fillId="0" borderId="1" xfId="2" applyFont="1" applyFill="1" applyBorder="1" applyAlignment="1">
      <alignment vertical="center" wrapText="1"/>
    </xf>
    <xf numFmtId="0" fontId="10" fillId="0" borderId="31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ganismo di Mediazione dell'Ordine degli Avvocati di Modena - Sala 2" id="{CA4CB23A-993E-4BA9-8B7A-4CE9EC76101C}" userId="Organismo di Mediazione dell'Ordine degli Avvocati di Modena - Sala 2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7" dT="2022-10-25T12:18:47.55" personId="{CA4CB23A-993E-4BA9-8B7A-4CE9EC76101C}" id="{28DA1A42-4FFA-4D7F-8AD5-A2E71A173C69}">
    <text>Collegato al capitolo di entrata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4" zoomScale="115" workbookViewId="0">
      <selection activeCell="H8" sqref="H8"/>
    </sheetView>
  </sheetViews>
  <sheetFormatPr defaultRowHeight="13.2" x14ac:dyDescent="0.25"/>
  <cols>
    <col min="1" max="1" width="41.88671875" customWidth="1"/>
    <col min="2" max="2" width="21.44140625" customWidth="1"/>
    <col min="3" max="4" width="19.33203125" customWidth="1"/>
    <col min="5" max="5" width="17.33203125" bestFit="1" customWidth="1"/>
    <col min="7" max="7" width="12.44140625" bestFit="1" customWidth="1"/>
    <col min="10" max="10" width="31.6640625" customWidth="1"/>
    <col min="11" max="13" width="15.44140625" customWidth="1"/>
  </cols>
  <sheetData>
    <row r="1" spans="1:6" ht="22.8" customHeight="1" thickBot="1" x14ac:dyDescent="0.3">
      <c r="A1" s="118" t="s">
        <v>73</v>
      </c>
      <c r="B1" s="119"/>
      <c r="C1" s="119"/>
      <c r="D1" s="120"/>
      <c r="E1" s="56"/>
    </row>
    <row r="2" spans="1:6" ht="44.4" customHeight="1" thickBot="1" x14ac:dyDescent="0.3">
      <c r="A2" s="102" t="s">
        <v>40</v>
      </c>
      <c r="B2" s="63" t="s">
        <v>70</v>
      </c>
      <c r="C2" s="63" t="s">
        <v>25</v>
      </c>
      <c r="D2" s="64" t="s">
        <v>26</v>
      </c>
      <c r="E2" s="62" t="s">
        <v>74</v>
      </c>
      <c r="F2" s="65"/>
    </row>
    <row r="3" spans="1:6" ht="21.45" customHeight="1" x14ac:dyDescent="0.25">
      <c r="A3" s="117" t="s">
        <v>86</v>
      </c>
      <c r="B3" s="92"/>
      <c r="C3" s="14"/>
      <c r="D3" s="93">
        <f>571190</f>
        <v>571190</v>
      </c>
      <c r="E3" s="61">
        <f>C3+D3</f>
        <v>571190</v>
      </c>
      <c r="F3" s="57"/>
    </row>
    <row r="4" spans="1:6" ht="19.2" customHeight="1" x14ac:dyDescent="0.25">
      <c r="A4" s="104" t="s">
        <v>28</v>
      </c>
      <c r="B4" s="92"/>
      <c r="C4" s="14"/>
      <c r="D4" s="94">
        <v>12000</v>
      </c>
      <c r="E4" s="61">
        <f t="shared" ref="E4:E16" si="0">C4+D4</f>
        <v>12000</v>
      </c>
      <c r="F4" s="57"/>
    </row>
    <row r="5" spans="1:6" ht="18.45" customHeight="1" x14ac:dyDescent="0.25">
      <c r="A5" s="104" t="s">
        <v>29</v>
      </c>
      <c r="B5" s="92"/>
      <c r="C5" s="14"/>
      <c r="D5" s="94">
        <v>640</v>
      </c>
      <c r="E5" s="61">
        <f t="shared" si="0"/>
        <v>640</v>
      </c>
      <c r="F5" s="57"/>
    </row>
    <row r="6" spans="1:6" ht="18.75" customHeight="1" x14ac:dyDescent="0.25">
      <c r="A6" s="104" t="s">
        <v>30</v>
      </c>
      <c r="B6" s="92"/>
      <c r="C6" s="14"/>
      <c r="D6" s="94">
        <v>500</v>
      </c>
      <c r="E6" s="61">
        <f t="shared" si="0"/>
        <v>500</v>
      </c>
      <c r="F6" s="57"/>
    </row>
    <row r="7" spans="1:6" ht="18.75" customHeight="1" x14ac:dyDescent="0.25">
      <c r="A7" s="104" t="s">
        <v>67</v>
      </c>
      <c r="B7" s="92"/>
      <c r="C7" s="14"/>
      <c r="D7" s="95">
        <v>8000</v>
      </c>
      <c r="E7" s="61">
        <f t="shared" si="0"/>
        <v>8000</v>
      </c>
      <c r="F7" s="57"/>
    </row>
    <row r="8" spans="1:6" ht="18.75" customHeight="1" thickBot="1" x14ac:dyDescent="0.3">
      <c r="A8" s="104" t="s">
        <v>31</v>
      </c>
      <c r="B8" s="92"/>
      <c r="C8" s="14"/>
      <c r="D8" s="96">
        <v>4000</v>
      </c>
      <c r="E8" s="61">
        <f t="shared" si="0"/>
        <v>4000</v>
      </c>
      <c r="F8" s="57"/>
    </row>
    <row r="9" spans="1:6" ht="18.75" customHeight="1" x14ac:dyDescent="0.25">
      <c r="A9" s="104" t="s">
        <v>37</v>
      </c>
      <c r="B9" s="92"/>
      <c r="C9" s="93">
        <v>88000</v>
      </c>
      <c r="D9" s="24"/>
      <c r="E9" s="61">
        <f>C9+D9</f>
        <v>88000</v>
      </c>
      <c r="F9" s="57"/>
    </row>
    <row r="10" spans="1:6" ht="18.75" customHeight="1" thickBot="1" x14ac:dyDescent="0.3">
      <c r="A10" s="104" t="s">
        <v>38</v>
      </c>
      <c r="B10" s="92"/>
      <c r="C10" s="96">
        <v>500000</v>
      </c>
      <c r="D10" s="14"/>
      <c r="E10" s="61">
        <f t="shared" si="0"/>
        <v>500000</v>
      </c>
      <c r="F10" s="57"/>
    </row>
    <row r="11" spans="1:6" ht="18.75" customHeight="1" x14ac:dyDescent="0.25">
      <c r="A11" s="104" t="s">
        <v>64</v>
      </c>
      <c r="B11" s="111">
        <v>4000</v>
      </c>
      <c r="C11" s="57"/>
      <c r="D11" s="14"/>
      <c r="E11" s="61">
        <f>B11</f>
        <v>4000</v>
      </c>
      <c r="F11" s="57"/>
    </row>
    <row r="12" spans="1:6" ht="18.75" customHeight="1" x14ac:dyDescent="0.25">
      <c r="A12" s="104" t="s">
        <v>75</v>
      </c>
      <c r="B12" s="112">
        <v>9500</v>
      </c>
      <c r="C12" s="57"/>
      <c r="D12" s="14"/>
      <c r="E12" s="61">
        <f t="shared" ref="E12:E13" si="1">B12</f>
        <v>9500</v>
      </c>
      <c r="F12" s="57"/>
    </row>
    <row r="13" spans="1:6" ht="18.75" customHeight="1" thickBot="1" x14ac:dyDescent="0.3">
      <c r="A13" s="104" t="s">
        <v>27</v>
      </c>
      <c r="B13" s="113">
        <v>75000</v>
      </c>
      <c r="C13" s="57"/>
      <c r="D13" s="14"/>
      <c r="E13" s="61">
        <f t="shared" si="1"/>
        <v>75000</v>
      </c>
      <c r="F13" s="57"/>
    </row>
    <row r="14" spans="1:6" x14ac:dyDescent="0.25">
      <c r="A14" s="104" t="s">
        <v>32</v>
      </c>
      <c r="B14" s="108"/>
      <c r="C14" s="93">
        <v>700</v>
      </c>
      <c r="D14" s="100">
        <v>200</v>
      </c>
      <c r="E14" s="97">
        <f t="shared" si="0"/>
        <v>900</v>
      </c>
      <c r="F14" s="57"/>
    </row>
    <row r="15" spans="1:6" ht="13.8" thickBot="1" x14ac:dyDescent="0.3">
      <c r="A15" s="105" t="s">
        <v>33</v>
      </c>
      <c r="B15" s="109"/>
      <c r="C15" s="96">
        <v>30</v>
      </c>
      <c r="D15" s="101">
        <v>5</v>
      </c>
      <c r="E15" s="97">
        <f t="shared" si="0"/>
        <v>35</v>
      </c>
      <c r="F15" s="57"/>
    </row>
    <row r="16" spans="1:6" ht="13.8" thickBot="1" x14ac:dyDescent="0.3">
      <c r="A16" s="103"/>
      <c r="B16" s="99"/>
      <c r="C16" s="57"/>
      <c r="D16" s="14"/>
      <c r="E16" s="98">
        <f t="shared" si="0"/>
        <v>0</v>
      </c>
      <c r="F16" s="57"/>
    </row>
    <row r="17" spans="1:6" ht="13.8" thickBot="1" x14ac:dyDescent="0.3">
      <c r="A17" s="25" t="s">
        <v>50</v>
      </c>
      <c r="B17" s="106">
        <f>SUM(B11:B16)</f>
        <v>88500</v>
      </c>
      <c r="C17" s="26">
        <f>SUM(C2:C16)</f>
        <v>588730</v>
      </c>
      <c r="D17" s="107">
        <f>SUM(D3:D16)</f>
        <v>596535</v>
      </c>
      <c r="E17" s="26">
        <f>C17+B17+D17</f>
        <v>1273765</v>
      </c>
      <c r="F17" s="57"/>
    </row>
    <row r="18" spans="1:6" ht="13.8" thickBot="1" x14ac:dyDescent="0.3">
      <c r="A18" s="27"/>
      <c r="B18" s="14"/>
      <c r="C18" s="14"/>
      <c r="D18" s="14"/>
      <c r="E18" s="14"/>
    </row>
    <row r="19" spans="1:6" ht="13.8" thickBot="1" x14ac:dyDescent="0.3">
      <c r="A19" s="90" t="s">
        <v>62</v>
      </c>
      <c r="B19" s="91" t="s">
        <v>25</v>
      </c>
      <c r="C19" s="83" t="s">
        <v>26</v>
      </c>
      <c r="D19" s="83" t="s">
        <v>59</v>
      </c>
      <c r="E19" s="14"/>
    </row>
    <row r="20" spans="1:6" x14ac:dyDescent="0.25">
      <c r="A20" s="85" t="s">
        <v>66</v>
      </c>
      <c r="B20" s="84">
        <v>8000</v>
      </c>
      <c r="C20" s="84">
        <v>5000</v>
      </c>
      <c r="D20" s="86">
        <f>+B20+C20</f>
        <v>13000</v>
      </c>
      <c r="E20" s="58"/>
    </row>
    <row r="21" spans="1:6" ht="13.2" customHeight="1" thickBot="1" x14ac:dyDescent="0.3">
      <c r="A21" s="87" t="s">
        <v>59</v>
      </c>
      <c r="B21" s="88">
        <f>SUM(B20:B20)</f>
        <v>8000</v>
      </c>
      <c r="C21" s="88">
        <f>SUM(C20:C20)</f>
        <v>5000</v>
      </c>
      <c r="D21" s="89">
        <f>SUM(D20:D20)</f>
        <v>13000</v>
      </c>
      <c r="E21" s="50"/>
    </row>
    <row r="22" spans="1:6" ht="13.2" customHeight="1" x14ac:dyDescent="0.25">
      <c r="A22" s="110"/>
      <c r="B22" s="1"/>
      <c r="C22" s="1"/>
      <c r="D22" s="1"/>
      <c r="E22" s="50"/>
    </row>
    <row r="23" spans="1:6" ht="13.2" customHeight="1" x14ac:dyDescent="0.25">
      <c r="A23" s="110"/>
      <c r="B23" s="1"/>
      <c r="C23" s="1"/>
      <c r="D23" s="1"/>
      <c r="E23" s="50"/>
    </row>
    <row r="24" spans="1:6" ht="13.2" customHeight="1" x14ac:dyDescent="0.25">
      <c r="A24" s="110"/>
      <c r="B24" s="1"/>
      <c r="C24" s="1"/>
      <c r="D24" s="1"/>
      <c r="E24" s="50"/>
    </row>
    <row r="25" spans="1:6" ht="13.2" customHeight="1" x14ac:dyDescent="0.25">
      <c r="A25" s="110"/>
      <c r="B25" s="1"/>
      <c r="C25" s="1"/>
      <c r="D25" s="1"/>
      <c r="E25" s="50"/>
    </row>
    <row r="26" spans="1:6" ht="13.2" customHeight="1" x14ac:dyDescent="0.25">
      <c r="A26" s="110"/>
      <c r="B26" s="1"/>
      <c r="C26" s="1"/>
      <c r="D26" s="1"/>
      <c r="E26" s="50"/>
    </row>
    <row r="27" spans="1:6" ht="13.2" customHeight="1" x14ac:dyDescent="0.25">
      <c r="A27" s="110"/>
      <c r="B27" s="1"/>
      <c r="C27" s="1"/>
      <c r="D27" s="1"/>
      <c r="E27" s="50"/>
    </row>
    <row r="28" spans="1:6" ht="13.2" customHeight="1" x14ac:dyDescent="0.25">
      <c r="A28" s="110"/>
      <c r="B28" s="1"/>
      <c r="C28" s="1"/>
      <c r="D28" s="1"/>
      <c r="E28" s="50"/>
    </row>
    <row r="29" spans="1:6" ht="13.2" customHeight="1" x14ac:dyDescent="0.25">
      <c r="A29" s="110"/>
      <c r="B29" s="1"/>
      <c r="C29" s="1"/>
      <c r="D29" s="1"/>
      <c r="E29" s="50"/>
    </row>
    <row r="30" spans="1:6" ht="13.2" customHeight="1" thickBot="1" x14ac:dyDescent="0.3">
      <c r="A30" s="110"/>
      <c r="B30" s="1"/>
      <c r="C30" s="1"/>
      <c r="D30" s="1"/>
      <c r="E30" s="50"/>
    </row>
    <row r="31" spans="1:6" ht="24.6" customHeight="1" thickBot="1" x14ac:dyDescent="0.3">
      <c r="A31" s="121" t="s">
        <v>84</v>
      </c>
      <c r="B31" s="122"/>
      <c r="C31" s="122"/>
      <c r="D31" s="123"/>
      <c r="E31" s="59"/>
    </row>
    <row r="32" spans="1:6" ht="26.4" customHeight="1" x14ac:dyDescent="0.25">
      <c r="A32" s="28" t="s">
        <v>56</v>
      </c>
      <c r="B32" s="29" t="s">
        <v>57</v>
      </c>
      <c r="C32" s="29" t="s">
        <v>58</v>
      </c>
      <c r="D32" s="30" t="s">
        <v>59</v>
      </c>
      <c r="E32" s="37"/>
    </row>
    <row r="33" spans="1:5" ht="26.4" customHeight="1" x14ac:dyDescent="0.25">
      <c r="A33" s="31" t="s">
        <v>52</v>
      </c>
      <c r="B33" s="32">
        <v>641</v>
      </c>
      <c r="C33" s="32">
        <v>330</v>
      </c>
      <c r="D33" s="33">
        <f>B33*C33</f>
        <v>211530</v>
      </c>
      <c r="E33" s="60"/>
    </row>
    <row r="34" spans="1:5" ht="26.4" customHeight="1" x14ac:dyDescent="0.25">
      <c r="A34" s="31" t="s">
        <v>53</v>
      </c>
      <c r="B34" s="32">
        <v>1295</v>
      </c>
      <c r="C34" s="32">
        <v>250</v>
      </c>
      <c r="D34" s="33">
        <f t="shared" ref="D34:D36" si="2">B34*C34</f>
        <v>323750</v>
      </c>
      <c r="E34" s="60"/>
    </row>
    <row r="35" spans="1:5" ht="26.4" customHeight="1" x14ac:dyDescent="0.25">
      <c r="A35" s="31" t="s">
        <v>54</v>
      </c>
      <c r="B35" s="32">
        <v>29</v>
      </c>
      <c r="C35" s="32">
        <v>150</v>
      </c>
      <c r="D35" s="33">
        <f t="shared" si="2"/>
        <v>4350</v>
      </c>
      <c r="E35" s="60"/>
    </row>
    <row r="36" spans="1:5" ht="26.4" customHeight="1" thickBot="1" x14ac:dyDescent="0.3">
      <c r="A36" s="34" t="s">
        <v>55</v>
      </c>
      <c r="B36" s="35">
        <v>150</v>
      </c>
      <c r="C36" s="35">
        <v>110</v>
      </c>
      <c r="D36" s="36">
        <f t="shared" si="2"/>
        <v>16500</v>
      </c>
      <c r="E36" s="60"/>
    </row>
  </sheetData>
  <mergeCells count="2">
    <mergeCell ref="A1:D1"/>
    <mergeCell ref="A31:D3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5"/>
  <sheetViews>
    <sheetView tabSelected="1" topLeftCell="A53" workbookViewId="0">
      <selection activeCell="E63" sqref="E63"/>
    </sheetView>
  </sheetViews>
  <sheetFormatPr defaultRowHeight="13.2" x14ac:dyDescent="0.25"/>
  <cols>
    <col min="1" max="1" width="49.33203125" style="3" customWidth="1"/>
    <col min="2" max="2" width="23.77734375" style="76" customWidth="1"/>
    <col min="3" max="3" width="23.77734375" style="1" customWidth="1"/>
    <col min="4" max="4" width="19.5546875" style="1" customWidth="1"/>
    <col min="5" max="5" width="17.5546875" customWidth="1"/>
    <col min="6" max="6" width="10.6640625" bestFit="1" customWidth="1"/>
    <col min="11" max="11" width="9.88671875" bestFit="1" customWidth="1"/>
  </cols>
  <sheetData>
    <row r="1" spans="1:14" ht="40.200000000000003" customHeight="1" thickBot="1" x14ac:dyDescent="0.3">
      <c r="A1" s="124" t="s">
        <v>73</v>
      </c>
      <c r="B1" s="125"/>
      <c r="C1" s="125"/>
      <c r="D1" s="125"/>
      <c r="E1" s="126"/>
      <c r="F1" s="47"/>
    </row>
    <row r="2" spans="1:14" ht="75" customHeight="1" thickBot="1" x14ac:dyDescent="0.3">
      <c r="A2" s="9" t="s">
        <v>41</v>
      </c>
      <c r="B2" s="66" t="s">
        <v>70</v>
      </c>
      <c r="C2" s="38" t="s">
        <v>25</v>
      </c>
      <c r="D2" s="52" t="s">
        <v>26</v>
      </c>
      <c r="E2" s="41" t="s">
        <v>74</v>
      </c>
      <c r="F2" s="51"/>
    </row>
    <row r="3" spans="1:14" ht="18" customHeight="1" x14ac:dyDescent="0.25">
      <c r="A3" s="10" t="s">
        <v>10</v>
      </c>
      <c r="B3" s="77">
        <v>1250</v>
      </c>
      <c r="C3" s="11">
        <v>9000</v>
      </c>
      <c r="D3" s="53">
        <v>7500</v>
      </c>
      <c r="E3" s="55">
        <f>C3+D3+B3</f>
        <v>17750</v>
      </c>
      <c r="F3" s="48"/>
      <c r="K3" s="14"/>
      <c r="L3" s="14"/>
      <c r="M3" s="14"/>
      <c r="N3" s="14"/>
    </row>
    <row r="4" spans="1:14" ht="18" customHeight="1" x14ac:dyDescent="0.25">
      <c r="A4" s="4" t="s">
        <v>49</v>
      </c>
      <c r="B4" s="68">
        <v>5000</v>
      </c>
      <c r="C4" s="2">
        <v>105000</v>
      </c>
      <c r="D4" s="54">
        <v>121000</v>
      </c>
      <c r="E4" s="55">
        <f t="shared" ref="E4:E50" si="0">C4+D4+B4</f>
        <v>231000</v>
      </c>
      <c r="F4" s="48"/>
      <c r="J4" s="14"/>
      <c r="L4" s="45"/>
      <c r="M4" s="45"/>
      <c r="N4" s="45"/>
    </row>
    <row r="5" spans="1:14" ht="18" customHeight="1" x14ac:dyDescent="0.25">
      <c r="A5" s="4" t="s">
        <v>48</v>
      </c>
      <c r="B5" s="68">
        <v>1100</v>
      </c>
      <c r="C5" s="2">
        <v>23500</v>
      </c>
      <c r="D5" s="54">
        <v>31500</v>
      </c>
      <c r="E5" s="55">
        <f t="shared" si="0"/>
        <v>56100</v>
      </c>
      <c r="F5" s="48"/>
      <c r="J5" s="14"/>
      <c r="K5" s="45"/>
      <c r="L5" s="45"/>
      <c r="M5" s="45"/>
      <c r="N5" s="45"/>
    </row>
    <row r="6" spans="1:14" ht="18" customHeight="1" x14ac:dyDescent="0.25">
      <c r="A6" s="4" t="s">
        <v>20</v>
      </c>
      <c r="B6" s="68">
        <v>400</v>
      </c>
      <c r="C6" s="2">
        <v>8200</v>
      </c>
      <c r="D6" s="54">
        <v>11000</v>
      </c>
      <c r="E6" s="55">
        <f t="shared" si="0"/>
        <v>19600</v>
      </c>
      <c r="F6" s="48"/>
      <c r="J6" s="14"/>
      <c r="K6" s="45"/>
      <c r="L6" s="45"/>
      <c r="M6" s="45"/>
      <c r="N6" s="45"/>
    </row>
    <row r="7" spans="1:14" ht="18" customHeight="1" x14ac:dyDescent="0.25">
      <c r="A7" s="4" t="s">
        <v>36</v>
      </c>
      <c r="B7" s="68"/>
      <c r="C7" s="2">
        <v>5670</v>
      </c>
      <c r="D7" s="54">
        <v>5670</v>
      </c>
      <c r="E7" s="55">
        <f t="shared" si="0"/>
        <v>11340</v>
      </c>
      <c r="F7" s="48"/>
      <c r="J7" s="14"/>
      <c r="L7" s="45"/>
      <c r="M7" s="45"/>
      <c r="N7" s="45"/>
    </row>
    <row r="8" spans="1:14" ht="18" customHeight="1" x14ac:dyDescent="0.25">
      <c r="A8" s="4" t="s">
        <v>63</v>
      </c>
      <c r="B8" s="68"/>
      <c r="C8" s="2">
        <v>1000</v>
      </c>
      <c r="D8" s="54">
        <v>1000</v>
      </c>
      <c r="E8" s="55">
        <f t="shared" si="0"/>
        <v>2000</v>
      </c>
      <c r="F8" s="48"/>
      <c r="K8" s="45"/>
      <c r="L8" s="45"/>
      <c r="M8" s="45"/>
    </row>
    <row r="9" spans="1:14" ht="18" customHeight="1" x14ac:dyDescent="0.25">
      <c r="A9" s="5" t="s">
        <v>0</v>
      </c>
      <c r="B9" s="78"/>
      <c r="C9" s="2"/>
      <c r="D9" s="54">
        <v>0</v>
      </c>
      <c r="E9" s="55">
        <f>C9+D9+B9</f>
        <v>0</v>
      </c>
      <c r="F9" s="48"/>
    </row>
    <row r="10" spans="1:14" ht="18" customHeight="1" x14ac:dyDescent="0.25">
      <c r="A10" s="23" t="s">
        <v>39</v>
      </c>
      <c r="B10" s="67"/>
      <c r="C10" s="2">
        <v>6500</v>
      </c>
      <c r="D10" s="54">
        <v>9500</v>
      </c>
      <c r="E10" s="55">
        <f t="shared" si="0"/>
        <v>16000</v>
      </c>
      <c r="F10" s="48"/>
    </row>
    <row r="11" spans="1:14" ht="18" customHeight="1" x14ac:dyDescent="0.25">
      <c r="A11" s="4" t="s">
        <v>21</v>
      </c>
      <c r="B11" s="68"/>
      <c r="C11" s="2">
        <v>17000</v>
      </c>
      <c r="D11" s="54">
        <v>15000</v>
      </c>
      <c r="E11" s="55">
        <f t="shared" si="0"/>
        <v>32000</v>
      </c>
      <c r="F11" s="48"/>
    </row>
    <row r="12" spans="1:14" ht="18" customHeight="1" x14ac:dyDescent="0.25">
      <c r="A12" s="4" t="s">
        <v>11</v>
      </c>
      <c r="B12" s="68"/>
      <c r="C12" s="2">
        <v>4300</v>
      </c>
      <c r="D12" s="54">
        <v>4300</v>
      </c>
      <c r="E12" s="55">
        <f t="shared" si="0"/>
        <v>8600</v>
      </c>
      <c r="F12" s="48"/>
    </row>
    <row r="13" spans="1:14" ht="18" customHeight="1" x14ac:dyDescent="0.25">
      <c r="A13" s="4" t="s">
        <v>12</v>
      </c>
      <c r="B13" s="68"/>
      <c r="C13" s="2">
        <v>500</v>
      </c>
      <c r="D13" s="54">
        <v>2500</v>
      </c>
      <c r="E13" s="55">
        <f t="shared" si="0"/>
        <v>3000</v>
      </c>
      <c r="F13" s="48"/>
    </row>
    <row r="14" spans="1:14" ht="18" customHeight="1" x14ac:dyDescent="0.25">
      <c r="A14" s="4" t="s">
        <v>81</v>
      </c>
      <c r="B14" s="68"/>
      <c r="C14" s="2"/>
      <c r="D14" s="54">
        <v>3000</v>
      </c>
      <c r="E14" s="55">
        <f t="shared" si="0"/>
        <v>3000</v>
      </c>
      <c r="F14" s="48"/>
    </row>
    <row r="15" spans="1:14" ht="18" customHeight="1" x14ac:dyDescent="0.25">
      <c r="A15" s="5" t="s">
        <v>71</v>
      </c>
      <c r="B15" s="78"/>
      <c r="C15" s="2"/>
      <c r="D15" s="54">
        <v>1500</v>
      </c>
      <c r="E15" s="55">
        <f t="shared" si="0"/>
        <v>1500</v>
      </c>
      <c r="F15" s="48"/>
    </row>
    <row r="16" spans="1:14" ht="18" customHeight="1" x14ac:dyDescent="0.25">
      <c r="A16" s="5" t="s">
        <v>9</v>
      </c>
      <c r="B16" s="78"/>
      <c r="C16" s="2"/>
      <c r="D16" s="54">
        <v>150</v>
      </c>
      <c r="E16" s="55">
        <f t="shared" si="0"/>
        <v>150</v>
      </c>
      <c r="F16" s="48"/>
    </row>
    <row r="17" spans="1:6" ht="18" customHeight="1" x14ac:dyDescent="0.25">
      <c r="A17" s="4" t="s">
        <v>22</v>
      </c>
      <c r="B17" s="68"/>
      <c r="C17" s="2">
        <v>2000</v>
      </c>
      <c r="D17" s="54">
        <v>3000</v>
      </c>
      <c r="E17" s="55">
        <f t="shared" si="0"/>
        <v>5000</v>
      </c>
      <c r="F17" s="48"/>
    </row>
    <row r="18" spans="1:6" ht="18" customHeight="1" x14ac:dyDescent="0.25">
      <c r="A18" s="22" t="s">
        <v>23</v>
      </c>
      <c r="B18" s="68"/>
      <c r="C18" s="2">
        <v>7500</v>
      </c>
      <c r="D18" s="54">
        <v>2500</v>
      </c>
      <c r="E18" s="55">
        <f t="shared" si="0"/>
        <v>10000</v>
      </c>
      <c r="F18" s="48"/>
    </row>
    <row r="19" spans="1:6" ht="18" customHeight="1" x14ac:dyDescent="0.25">
      <c r="A19" s="5" t="s">
        <v>8</v>
      </c>
      <c r="B19" s="78"/>
      <c r="C19" s="2"/>
      <c r="D19" s="54">
        <v>1500</v>
      </c>
      <c r="E19" s="55">
        <f t="shared" si="0"/>
        <v>1500</v>
      </c>
      <c r="F19" s="48"/>
    </row>
    <row r="20" spans="1:6" ht="18" customHeight="1" x14ac:dyDescent="0.25">
      <c r="A20" s="22" t="s">
        <v>13</v>
      </c>
      <c r="B20" s="68"/>
      <c r="C20" s="2">
        <v>8000</v>
      </c>
      <c r="D20" s="54"/>
      <c r="E20" s="55">
        <f t="shared" si="0"/>
        <v>8000</v>
      </c>
      <c r="F20" s="48"/>
    </row>
    <row r="21" spans="1:6" ht="23.4" customHeight="1" x14ac:dyDescent="0.25">
      <c r="A21" s="4" t="s">
        <v>14</v>
      </c>
      <c r="B21" s="68"/>
      <c r="C21" s="2">
        <v>560</v>
      </c>
      <c r="D21" s="54"/>
      <c r="E21" s="55">
        <f t="shared" si="0"/>
        <v>560</v>
      </c>
      <c r="F21" s="48"/>
    </row>
    <row r="22" spans="1:6" ht="18" customHeight="1" x14ac:dyDescent="0.25">
      <c r="A22" s="22" t="s">
        <v>72</v>
      </c>
      <c r="B22" s="68">
        <v>300</v>
      </c>
      <c r="C22" s="2">
        <v>3000</v>
      </c>
      <c r="D22" s="54">
        <v>35000</v>
      </c>
      <c r="E22" s="55">
        <f t="shared" si="0"/>
        <v>38300</v>
      </c>
      <c r="F22" s="48"/>
    </row>
    <row r="23" spans="1:6" ht="18" customHeight="1" x14ac:dyDescent="0.25">
      <c r="A23" s="4" t="s">
        <v>15</v>
      </c>
      <c r="B23" s="68">
        <v>500</v>
      </c>
      <c r="C23" s="2">
        <v>2000</v>
      </c>
      <c r="D23" s="54">
        <v>2000</v>
      </c>
      <c r="E23" s="55">
        <f t="shared" si="0"/>
        <v>4500</v>
      </c>
      <c r="F23" s="48"/>
    </row>
    <row r="24" spans="1:6" ht="18" customHeight="1" x14ac:dyDescent="0.25">
      <c r="A24" s="4" t="s">
        <v>16</v>
      </c>
      <c r="B24" s="114">
        <v>5640</v>
      </c>
      <c r="C24" s="2">
        <v>54000</v>
      </c>
      <c r="D24" s="54">
        <v>3500</v>
      </c>
      <c r="E24" s="55">
        <f t="shared" si="0"/>
        <v>63140</v>
      </c>
      <c r="F24" s="48"/>
    </row>
    <row r="25" spans="1:6" ht="18" customHeight="1" x14ac:dyDescent="0.25">
      <c r="A25" s="4" t="s">
        <v>34</v>
      </c>
      <c r="B25" s="114"/>
      <c r="C25" s="2">
        <v>0</v>
      </c>
      <c r="D25" s="54"/>
      <c r="E25" s="55">
        <f t="shared" si="0"/>
        <v>0</v>
      </c>
      <c r="F25" s="48"/>
    </row>
    <row r="26" spans="1:6" ht="18" customHeight="1" x14ac:dyDescent="0.25">
      <c r="A26" s="4" t="s">
        <v>17</v>
      </c>
      <c r="B26" s="114"/>
      <c r="C26" s="2">
        <v>1500</v>
      </c>
      <c r="D26" s="54">
        <v>1500</v>
      </c>
      <c r="E26" s="55">
        <f t="shared" si="0"/>
        <v>3000</v>
      </c>
      <c r="F26" s="48"/>
    </row>
    <row r="27" spans="1:6" ht="24" customHeight="1" x14ac:dyDescent="0.25">
      <c r="A27" s="82" t="s">
        <v>68</v>
      </c>
      <c r="B27" s="115">
        <v>4000</v>
      </c>
      <c r="C27" s="79">
        <v>0</v>
      </c>
      <c r="D27" s="80">
        <v>4000</v>
      </c>
      <c r="E27" s="81">
        <f t="shared" si="0"/>
        <v>8000</v>
      </c>
      <c r="F27" s="48"/>
    </row>
    <row r="28" spans="1:6" ht="18" customHeight="1" x14ac:dyDescent="0.25">
      <c r="A28" s="5" t="s">
        <v>60</v>
      </c>
      <c r="B28" s="116"/>
      <c r="C28" s="2"/>
      <c r="D28" s="54">
        <v>15000</v>
      </c>
      <c r="E28" s="55">
        <f t="shared" si="0"/>
        <v>15000</v>
      </c>
      <c r="F28" s="48"/>
    </row>
    <row r="29" spans="1:6" ht="34.200000000000003" customHeight="1" x14ac:dyDescent="0.25">
      <c r="A29" s="5" t="s">
        <v>61</v>
      </c>
      <c r="B29" s="116"/>
      <c r="C29" s="2"/>
      <c r="D29" s="54">
        <v>54000</v>
      </c>
      <c r="E29" s="55">
        <f t="shared" si="0"/>
        <v>54000</v>
      </c>
      <c r="F29" s="48"/>
    </row>
    <row r="30" spans="1:6" ht="25.8" customHeight="1" x14ac:dyDescent="0.25">
      <c r="A30" s="5" t="s">
        <v>69</v>
      </c>
      <c r="B30" s="116"/>
      <c r="C30" s="2"/>
      <c r="D30" s="54">
        <v>77500</v>
      </c>
      <c r="E30" s="55">
        <f t="shared" si="0"/>
        <v>77500</v>
      </c>
      <c r="F30" s="48"/>
    </row>
    <row r="31" spans="1:6" ht="25.8" customHeight="1" x14ac:dyDescent="0.25">
      <c r="A31" s="4" t="s">
        <v>18</v>
      </c>
      <c r="B31" s="114"/>
      <c r="C31" s="2">
        <f>0.6*entrate!E10</f>
        <v>300000</v>
      </c>
      <c r="D31" s="54"/>
      <c r="E31" s="55">
        <f t="shared" si="0"/>
        <v>300000</v>
      </c>
      <c r="F31" s="48"/>
    </row>
    <row r="32" spans="1:6" ht="18" customHeight="1" x14ac:dyDescent="0.25">
      <c r="A32" s="22" t="s">
        <v>85</v>
      </c>
      <c r="B32" s="114"/>
      <c r="C32" s="2">
        <v>0</v>
      </c>
      <c r="D32" s="54">
        <v>1500</v>
      </c>
      <c r="E32" s="55">
        <f t="shared" si="0"/>
        <v>1500</v>
      </c>
      <c r="F32" s="48"/>
    </row>
    <row r="33" spans="1:6" ht="18" customHeight="1" x14ac:dyDescent="0.25">
      <c r="A33" s="4" t="s">
        <v>35</v>
      </c>
      <c r="B33" s="68">
        <v>50000</v>
      </c>
      <c r="C33" s="2"/>
      <c r="D33" s="54"/>
      <c r="E33" s="55">
        <f t="shared" si="0"/>
        <v>50000</v>
      </c>
      <c r="F33" s="48"/>
    </row>
    <row r="34" spans="1:6" ht="18" customHeight="1" x14ac:dyDescent="0.25">
      <c r="A34" s="4" t="s">
        <v>76</v>
      </c>
      <c r="B34" s="68">
        <v>1200</v>
      </c>
      <c r="C34" s="2"/>
      <c r="D34" s="54"/>
      <c r="E34" s="55">
        <f t="shared" si="0"/>
        <v>1200</v>
      </c>
      <c r="F34" s="48"/>
    </row>
    <row r="35" spans="1:6" ht="18" customHeight="1" x14ac:dyDescent="0.25">
      <c r="A35" s="4" t="s">
        <v>77</v>
      </c>
      <c r="B35" s="68">
        <v>500</v>
      </c>
      <c r="C35" s="2"/>
      <c r="D35" s="54"/>
      <c r="E35" s="55">
        <f t="shared" si="0"/>
        <v>500</v>
      </c>
      <c r="F35" s="48"/>
    </row>
    <row r="36" spans="1:6" ht="18" customHeight="1" x14ac:dyDescent="0.25">
      <c r="A36" s="4" t="s">
        <v>83</v>
      </c>
      <c r="B36" s="68">
        <v>9216</v>
      </c>
      <c r="C36" s="2"/>
      <c r="D36" s="54"/>
      <c r="E36" s="55">
        <f t="shared" si="0"/>
        <v>9216</v>
      </c>
      <c r="F36" s="48"/>
    </row>
    <row r="37" spans="1:6" ht="18" customHeight="1" x14ac:dyDescent="0.25">
      <c r="A37" s="4" t="s">
        <v>78</v>
      </c>
      <c r="B37" s="68"/>
      <c r="C37" s="2"/>
      <c r="D37" s="54">
        <v>12000</v>
      </c>
      <c r="E37" s="55">
        <f t="shared" si="0"/>
        <v>12000</v>
      </c>
      <c r="F37" s="48"/>
    </row>
    <row r="38" spans="1:6" ht="18" customHeight="1" x14ac:dyDescent="0.25">
      <c r="A38" s="5" t="s">
        <v>7</v>
      </c>
      <c r="B38" s="78"/>
      <c r="C38" s="2"/>
      <c r="D38" s="54">
        <v>84202</v>
      </c>
      <c r="E38" s="55">
        <f t="shared" si="0"/>
        <v>84202</v>
      </c>
      <c r="F38" s="48"/>
    </row>
    <row r="39" spans="1:6" ht="18" customHeight="1" x14ac:dyDescent="0.25">
      <c r="A39" s="5" t="s">
        <v>6</v>
      </c>
      <c r="B39" s="78"/>
      <c r="C39" s="2"/>
      <c r="D39" s="54">
        <v>12000</v>
      </c>
      <c r="E39" s="55">
        <f t="shared" si="0"/>
        <v>12000</v>
      </c>
      <c r="F39" s="48"/>
    </row>
    <row r="40" spans="1:6" ht="18" customHeight="1" x14ac:dyDescent="0.25">
      <c r="A40" s="5" t="s">
        <v>5</v>
      </c>
      <c r="B40" s="78"/>
      <c r="C40" s="2"/>
      <c r="D40" s="54">
        <v>7000</v>
      </c>
      <c r="E40" s="55">
        <f t="shared" si="0"/>
        <v>7000</v>
      </c>
      <c r="F40" s="48"/>
    </row>
    <row r="41" spans="1:6" ht="18" customHeight="1" x14ac:dyDescent="0.25">
      <c r="A41" s="5" t="s">
        <v>2</v>
      </c>
      <c r="B41" s="78"/>
      <c r="C41" s="2"/>
      <c r="D41" s="54">
        <v>5000</v>
      </c>
      <c r="E41" s="55">
        <f t="shared" si="0"/>
        <v>5000</v>
      </c>
      <c r="F41" s="48"/>
    </row>
    <row r="42" spans="1:6" ht="18" customHeight="1" x14ac:dyDescent="0.25">
      <c r="A42" s="5" t="s">
        <v>1</v>
      </c>
      <c r="B42" s="78"/>
      <c r="C42" s="2"/>
      <c r="D42" s="54">
        <v>34000</v>
      </c>
      <c r="E42" s="55">
        <f t="shared" si="0"/>
        <v>34000</v>
      </c>
      <c r="F42" s="48"/>
    </row>
    <row r="43" spans="1:6" ht="18" customHeight="1" x14ac:dyDescent="0.25">
      <c r="A43" s="5" t="s">
        <v>82</v>
      </c>
      <c r="B43" s="78"/>
      <c r="C43" s="2"/>
      <c r="D43" s="54">
        <v>30000</v>
      </c>
      <c r="E43" s="55">
        <f t="shared" si="0"/>
        <v>30000</v>
      </c>
      <c r="F43" s="48"/>
    </row>
    <row r="44" spans="1:6" ht="18" customHeight="1" x14ac:dyDescent="0.25">
      <c r="A44" s="5" t="s">
        <v>46</v>
      </c>
      <c r="B44" s="78"/>
      <c r="C44" s="2"/>
      <c r="D44" s="54">
        <v>155</v>
      </c>
      <c r="E44" s="55">
        <f t="shared" si="0"/>
        <v>155</v>
      </c>
      <c r="F44" s="48"/>
    </row>
    <row r="45" spans="1:6" ht="18" customHeight="1" x14ac:dyDescent="0.25">
      <c r="A45" s="5" t="s">
        <v>47</v>
      </c>
      <c r="B45" s="78"/>
      <c r="C45" s="2"/>
      <c r="D45" s="54">
        <v>259</v>
      </c>
      <c r="E45" s="55">
        <f t="shared" si="0"/>
        <v>259</v>
      </c>
      <c r="F45" s="48"/>
    </row>
    <row r="46" spans="1:6" ht="34.799999999999997" customHeight="1" x14ac:dyDescent="0.25">
      <c r="A46" s="5" t="s">
        <v>79</v>
      </c>
      <c r="B46" s="78"/>
      <c r="C46" s="2"/>
      <c r="D46" s="54">
        <v>22500</v>
      </c>
      <c r="E46" s="55">
        <f t="shared" si="0"/>
        <v>22500</v>
      </c>
      <c r="F46" s="48"/>
    </row>
    <row r="47" spans="1:6" ht="18" customHeight="1" x14ac:dyDescent="0.25">
      <c r="A47" s="5" t="s">
        <v>24</v>
      </c>
      <c r="B47" s="78"/>
      <c r="C47" s="2">
        <v>3500</v>
      </c>
      <c r="D47" s="54">
        <v>1000</v>
      </c>
      <c r="E47" s="55">
        <f t="shared" si="0"/>
        <v>4500</v>
      </c>
      <c r="F47" s="48"/>
    </row>
    <row r="48" spans="1:6" ht="18" customHeight="1" x14ac:dyDescent="0.25">
      <c r="A48" s="4" t="s">
        <v>19</v>
      </c>
      <c r="B48" s="68"/>
      <c r="C48" s="2">
        <v>25</v>
      </c>
      <c r="D48" s="54">
        <v>25</v>
      </c>
      <c r="E48" s="55">
        <f t="shared" si="0"/>
        <v>50</v>
      </c>
      <c r="F48" s="48"/>
    </row>
    <row r="49" spans="1:6" x14ac:dyDescent="0.25">
      <c r="A49" s="5" t="s">
        <v>65</v>
      </c>
      <c r="B49" s="78"/>
      <c r="C49" s="2"/>
      <c r="D49" s="54">
        <v>5643</v>
      </c>
      <c r="E49" s="55">
        <f>C49+D49+B49</f>
        <v>5643</v>
      </c>
      <c r="F49" s="48"/>
    </row>
    <row r="50" spans="1:6" ht="13.8" thickBot="1" x14ac:dyDescent="0.3">
      <c r="A50" s="5" t="s">
        <v>80</v>
      </c>
      <c r="B50" s="78"/>
      <c r="C50" s="2"/>
      <c r="D50" s="54">
        <v>3500</v>
      </c>
      <c r="E50" s="55">
        <f t="shared" si="0"/>
        <v>3500</v>
      </c>
      <c r="F50" s="48"/>
    </row>
    <row r="51" spans="1:6" ht="13.8" thickBot="1" x14ac:dyDescent="0.3">
      <c r="A51" s="8" t="s">
        <v>44</v>
      </c>
      <c r="B51" s="69">
        <f>SUM(B1:B50)</f>
        <v>79106</v>
      </c>
      <c r="C51" s="7">
        <f>SUM(C2:C50)</f>
        <v>562755</v>
      </c>
      <c r="D51" s="7">
        <f>SUM(D2:D50)</f>
        <v>631904</v>
      </c>
      <c r="E51" s="55">
        <f>C51+D51+B51</f>
        <v>1273765</v>
      </c>
      <c r="F51" s="48"/>
    </row>
    <row r="52" spans="1:6" ht="21" thickBot="1" x14ac:dyDescent="0.3">
      <c r="A52" s="127" t="s">
        <v>51</v>
      </c>
      <c r="B52" s="128"/>
      <c r="C52" s="128"/>
      <c r="D52" s="128"/>
      <c r="E52" s="129"/>
      <c r="F52" s="49"/>
    </row>
    <row r="53" spans="1:6" x14ac:dyDescent="0.25">
      <c r="A53" s="15" t="s">
        <v>42</v>
      </c>
      <c r="B53" s="70"/>
      <c r="C53" s="16">
        <v>2500</v>
      </c>
      <c r="D53" s="16"/>
      <c r="E53" s="17">
        <f t="shared" ref="E53:E59" si="1">C53+D53</f>
        <v>2500</v>
      </c>
      <c r="F53" s="50"/>
    </row>
    <row r="54" spans="1:6" x14ac:dyDescent="0.25">
      <c r="A54" s="18" t="s">
        <v>43</v>
      </c>
      <c r="B54" s="71"/>
      <c r="C54" s="2"/>
      <c r="D54" s="2">
        <v>2500</v>
      </c>
      <c r="E54" s="19">
        <f t="shared" si="1"/>
        <v>2500</v>
      </c>
      <c r="F54" s="50"/>
    </row>
    <row r="55" spans="1:6" x14ac:dyDescent="0.25">
      <c r="A55" s="18" t="s">
        <v>45</v>
      </c>
      <c r="B55" s="71"/>
      <c r="C55" s="2">
        <v>5500</v>
      </c>
      <c r="D55" s="2"/>
      <c r="E55" s="19">
        <f t="shared" si="1"/>
        <v>5500</v>
      </c>
      <c r="F55" s="50"/>
    </row>
    <row r="56" spans="1:6" x14ac:dyDescent="0.25">
      <c r="A56" s="20"/>
      <c r="B56" s="72"/>
      <c r="C56" s="2"/>
      <c r="D56" s="2"/>
      <c r="E56" s="19"/>
      <c r="F56" s="50"/>
    </row>
    <row r="57" spans="1:6" x14ac:dyDescent="0.25">
      <c r="A57" s="21" t="s">
        <v>4</v>
      </c>
      <c r="B57" s="73"/>
      <c r="C57" s="2"/>
      <c r="D57" s="2">
        <v>1000</v>
      </c>
      <c r="E57" s="19">
        <f t="shared" si="1"/>
        <v>1000</v>
      </c>
      <c r="F57" s="50"/>
    </row>
    <row r="58" spans="1:6" x14ac:dyDescent="0.25">
      <c r="A58" s="39"/>
      <c r="B58" s="74"/>
      <c r="C58" s="6"/>
      <c r="D58" s="6"/>
      <c r="E58" s="40"/>
      <c r="F58" s="50"/>
    </row>
    <row r="59" spans="1:6" x14ac:dyDescent="0.25">
      <c r="A59" s="39" t="s">
        <v>3</v>
      </c>
      <c r="B59" s="74"/>
      <c r="C59" s="6"/>
      <c r="D59" s="6">
        <v>1500</v>
      </c>
      <c r="E59" s="40">
        <f t="shared" si="1"/>
        <v>1500</v>
      </c>
      <c r="F59" s="50"/>
    </row>
    <row r="60" spans="1:6" x14ac:dyDescent="0.25">
      <c r="A60" s="21"/>
      <c r="B60" s="73"/>
      <c r="C60" s="2"/>
      <c r="D60" s="2"/>
      <c r="E60" s="40"/>
      <c r="F60" s="50"/>
    </row>
    <row r="61" spans="1:6" ht="13.8" thickBot="1" x14ac:dyDescent="0.3">
      <c r="A61" s="42" t="s">
        <v>59</v>
      </c>
      <c r="B61" s="75"/>
      <c r="C61" s="43"/>
      <c r="D61" s="43"/>
      <c r="E61" s="44">
        <f>SUM(E53:E60)</f>
        <v>13000</v>
      </c>
      <c r="F61" s="50"/>
    </row>
    <row r="63" spans="1:6" x14ac:dyDescent="0.25">
      <c r="A63" s="1"/>
      <c r="B63" s="1"/>
      <c r="D63"/>
      <c r="E63" s="46"/>
      <c r="F63" s="46"/>
    </row>
    <row r="64" spans="1:6" s="13" customFormat="1" x14ac:dyDescent="0.25">
      <c r="A64" s="1"/>
      <c r="B64" s="1"/>
      <c r="C64" s="1"/>
      <c r="D64"/>
      <c r="E64"/>
      <c r="F64"/>
    </row>
    <row r="65" spans="1:6" x14ac:dyDescent="0.25">
      <c r="A65" s="12"/>
      <c r="B65" s="12"/>
      <c r="C65" s="12"/>
      <c r="D65" s="13"/>
      <c r="E65" s="13"/>
      <c r="F65" s="13"/>
    </row>
  </sheetData>
  <mergeCells count="2">
    <mergeCell ref="A1:E1"/>
    <mergeCell ref="A52:E52"/>
  </mergeCells>
  <phoneticPr fontId="7" type="noConversion"/>
  <pageMargins left="0.74803149606299213" right="0.74803149606299213" top="0.19685039370078741" bottom="7.874015748031496E-2" header="0.51181102362204722" footer="0.51181102362204722"/>
  <pageSetup paperSize="9" scale="69" orientation="portrait" copies="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preventivo 2019</dc:title>
  <dc:creator>PC02</dc:creator>
  <cp:lastModifiedBy>Organismo di Mediazione dell'Ordine degli Avvocati di </cp:lastModifiedBy>
  <cp:lastPrinted>2025-04-10T09:40:03Z</cp:lastPrinted>
  <dcterms:created xsi:type="dcterms:W3CDTF">2019-11-24T12:48:40Z</dcterms:created>
  <dcterms:modified xsi:type="dcterms:W3CDTF">2025-04-10T09:40:10Z</dcterms:modified>
</cp:coreProperties>
</file>