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i\Documenti excel\"/>
    </mc:Choice>
  </mc:AlternateContent>
  <xr:revisionPtr revIDLastSave="0" documentId="13_ncr:1_{CF9C1C61-516F-4E75-860B-B288918C367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9,20,21" sheetId="3" r:id="rId1"/>
    <sheet name="14,15,16,17,18,19" sheetId="1" r:id="rId2"/>
    <sheet name="Foglio1" sheetId="4" r:id="rId3"/>
    <sheet name="SANT'IVONE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4" l="1"/>
  <c r="E19" i="4"/>
  <c r="F5" i="4"/>
  <c r="F8" i="4"/>
  <c r="F4" i="4"/>
  <c r="F9" i="4" s="1"/>
  <c r="E9" i="4"/>
  <c r="B19" i="4"/>
  <c r="D9" i="4"/>
  <c r="C9" i="4"/>
  <c r="B9" i="4"/>
  <c r="G9" i="1"/>
  <c r="D9" i="3"/>
  <c r="C9" i="3"/>
  <c r="B17" i="3"/>
  <c r="B9" i="3"/>
  <c r="F2" i="1"/>
  <c r="G2" i="2"/>
  <c r="G6" i="2" s="1"/>
  <c r="F3" i="1"/>
  <c r="F9" i="1"/>
  <c r="B2" i="1"/>
  <c r="B9" i="1" s="1"/>
  <c r="B3" i="1"/>
  <c r="B5" i="1"/>
  <c r="B6" i="1"/>
  <c r="B7" i="1"/>
  <c r="C6" i="2"/>
  <c r="E6" i="2"/>
  <c r="F6" i="2"/>
  <c r="D6" i="2"/>
  <c r="D9" i="1"/>
  <c r="E9" i="1"/>
  <c r="C9" i="1"/>
</calcChain>
</file>

<file path=xl/sharedStrings.xml><?xml version="1.0" encoding="utf-8"?>
<sst xmlns="http://schemas.openxmlformats.org/spreadsheetml/2006/main" count="47" uniqueCount="22">
  <si>
    <t>toghe d'oro</t>
  </si>
  <si>
    <t>sant'ivone</t>
  </si>
  <si>
    <t>rimborso cena sant'ivone</t>
  </si>
  <si>
    <t>sponsorizzazioni</t>
  </si>
  <si>
    <t>omaggi</t>
  </si>
  <si>
    <t>servizio fotografico</t>
  </si>
  <si>
    <t>TIPOLOGIA DI SPESA</t>
  </si>
  <si>
    <t>beneficenza</t>
  </si>
  <si>
    <t>TOTALE</t>
  </si>
  <si>
    <t>USCITA</t>
  </si>
  <si>
    <t>ENTRATA</t>
  </si>
  <si>
    <t>COSTO AL NETTO DEI RIMBORSI</t>
  </si>
  <si>
    <t>incontri non istituzionali</t>
  </si>
  <si>
    <t>sponsor cena sant'ivone</t>
  </si>
  <si>
    <t>torneo di rugby</t>
  </si>
  <si>
    <t>torneo di calcetto</t>
  </si>
  <si>
    <t>torneo di basket</t>
  </si>
  <si>
    <t>torneo ping pong</t>
  </si>
  <si>
    <t>borse di studio</t>
  </si>
  <si>
    <t>SPONSORIZZAZIONI</t>
  </si>
  <si>
    <t>donazione ordine ravenna/forli cesena</t>
  </si>
  <si>
    <t>donazione acquisto pulmino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</si>
</sst>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9">
    <xf numFmtId="0" fontId="0" fillId="0" borderId="0" xfId="0"/>
    <xf numFmtId="44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44" fontId="0" fillId="0" borderId="7" xfId="1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44" fontId="0" fillId="0" borderId="7" xfId="1" applyFont="1" applyFill="1" applyBorder="1"/>
    <xf numFmtId="0" fontId="0" fillId="0" borderId="10" xfId="0" applyBorder="1"/>
    <xf numFmtId="44" fontId="0" fillId="0" borderId="6" xfId="1" applyFont="1" applyBorder="1"/>
    <xf numFmtId="44" fontId="0" fillId="0" borderId="11" xfId="1" applyFont="1" applyBorder="1"/>
    <xf numFmtId="44" fontId="0" fillId="0" borderId="12" xfId="0" applyNumberFormat="1" applyBorder="1"/>
    <xf numFmtId="44" fontId="0" fillId="0" borderId="13" xfId="0" applyNumberFormat="1" applyBorder="1"/>
    <xf numFmtId="0" fontId="0" fillId="0" borderId="14" xfId="0" applyBorder="1"/>
    <xf numFmtId="44" fontId="0" fillId="0" borderId="15" xfId="0" applyNumberFormat="1" applyBorder="1"/>
    <xf numFmtId="0" fontId="0" fillId="0" borderId="5" xfId="0" applyBorder="1"/>
    <xf numFmtId="0" fontId="0" fillId="0" borderId="16" xfId="0" applyBorder="1" applyAlignment="1">
      <alignment horizontal="center"/>
    </xf>
    <xf numFmtId="44" fontId="0" fillId="0" borderId="17" xfId="1" applyFont="1" applyBorder="1"/>
    <xf numFmtId="44" fontId="0" fillId="2" borderId="17" xfId="1" applyFont="1" applyFill="1" applyBorder="1"/>
    <xf numFmtId="0" fontId="0" fillId="0" borderId="8" xfId="0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44" fontId="0" fillId="2" borderId="20" xfId="1" applyFont="1" applyFill="1" applyBorder="1"/>
    <xf numFmtId="0" fontId="0" fillId="0" borderId="22" xfId="0" applyBorder="1"/>
    <xf numFmtId="0" fontId="0" fillId="0" borderId="25" xfId="0" applyBorder="1"/>
    <xf numFmtId="0" fontId="0" fillId="0" borderId="23" xfId="0" applyBorder="1"/>
    <xf numFmtId="44" fontId="0" fillId="0" borderId="17" xfId="2" applyFont="1" applyBorder="1"/>
    <xf numFmtId="44" fontId="0" fillId="0" borderId="24" xfId="2" applyFont="1" applyBorder="1"/>
    <xf numFmtId="44" fontId="0" fillId="0" borderId="5" xfId="2" applyFont="1" applyBorder="1"/>
    <xf numFmtId="44" fontId="0" fillId="0" borderId="26" xfId="2" applyFont="1" applyBorder="1"/>
    <xf numFmtId="44" fontId="0" fillId="0" borderId="27" xfId="2" applyFont="1" applyBorder="1"/>
    <xf numFmtId="44" fontId="0" fillId="0" borderId="28" xfId="2" applyFont="1" applyBorder="1"/>
    <xf numFmtId="44" fontId="0" fillId="0" borderId="29" xfId="2" applyFont="1" applyBorder="1"/>
    <xf numFmtId="44" fontId="0" fillId="0" borderId="8" xfId="2" applyFont="1" applyFill="1" applyBorder="1"/>
    <xf numFmtId="44" fontId="0" fillId="0" borderId="17" xfId="2" applyFont="1" applyFill="1" applyBorder="1"/>
    <xf numFmtId="44" fontId="0" fillId="0" borderId="24" xfId="2" applyFont="1" applyFill="1" applyBorder="1"/>
    <xf numFmtId="44" fontId="0" fillId="0" borderId="30" xfId="2" applyFont="1" applyBorder="1"/>
    <xf numFmtId="44" fontId="0" fillId="0" borderId="31" xfId="2" applyFont="1" applyBorder="1"/>
    <xf numFmtId="44" fontId="1" fillId="0" borderId="32" xfId="2" applyFont="1" applyBorder="1"/>
    <xf numFmtId="44" fontId="0" fillId="0" borderId="14" xfId="2" applyFont="1" applyBorder="1"/>
    <xf numFmtId="44" fontId="0" fillId="0" borderId="8" xfId="2" applyFont="1" applyBorder="1"/>
    <xf numFmtId="0" fontId="0" fillId="0" borderId="20" xfId="0" applyBorder="1"/>
    <xf numFmtId="0" fontId="0" fillId="0" borderId="29" xfId="0" applyBorder="1"/>
    <xf numFmtId="44" fontId="0" fillId="0" borderId="29" xfId="0" applyNumberFormat="1" applyBorder="1"/>
    <xf numFmtId="44" fontId="0" fillId="0" borderId="33" xfId="0" applyNumberFormat="1" applyBorder="1"/>
    <xf numFmtId="44" fontId="0" fillId="0" borderId="33" xfId="1" applyFont="1" applyBorder="1"/>
    <xf numFmtId="44" fontId="0" fillId="2" borderId="1" xfId="1" applyFont="1" applyFill="1" applyBorder="1"/>
    <xf numFmtId="0" fontId="0" fillId="0" borderId="21" xfId="0" applyBorder="1"/>
    <xf numFmtId="0" fontId="0" fillId="0" borderId="34" xfId="0" applyBorder="1"/>
    <xf numFmtId="0" fontId="0" fillId="0" borderId="26" xfId="0" applyBorder="1"/>
    <xf numFmtId="0" fontId="0" fillId="0" borderId="27" xfId="0" applyBorder="1"/>
    <xf numFmtId="0" fontId="0" fillId="0" borderId="36" xfId="0" applyBorder="1"/>
    <xf numFmtId="44" fontId="0" fillId="0" borderId="1" xfId="2" applyFont="1" applyBorder="1"/>
    <xf numFmtId="0" fontId="0" fillId="0" borderId="37" xfId="0" applyBorder="1"/>
    <xf numFmtId="0" fontId="0" fillId="0" borderId="5" xfId="0" applyFill="1" applyBorder="1"/>
    <xf numFmtId="44" fontId="0" fillId="0" borderId="6" xfId="2" applyFont="1" applyBorder="1"/>
    <xf numFmtId="44" fontId="1" fillId="0" borderId="6" xfId="2" applyFont="1" applyBorder="1"/>
    <xf numFmtId="44" fontId="0" fillId="0" borderId="35" xfId="2" applyFont="1" applyFill="1" applyBorder="1"/>
    <xf numFmtId="44" fontId="0" fillId="0" borderId="27" xfId="2" applyFont="1" applyFill="1" applyBorder="1"/>
    <xf numFmtId="44" fontId="0" fillId="0" borderId="28" xfId="2" applyFont="1" applyFill="1" applyBorder="1"/>
    <xf numFmtId="44" fontId="0" fillId="0" borderId="38" xfId="2" applyFont="1" applyBorder="1"/>
    <xf numFmtId="44" fontId="0" fillId="0" borderId="5" xfId="0" applyNumberFormat="1" applyBorder="1"/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workbookViewId="0">
      <selection sqref="A1:D17"/>
    </sheetView>
  </sheetViews>
  <sheetFormatPr defaultRowHeight="14.4" x14ac:dyDescent="0.3"/>
  <cols>
    <col min="1" max="1" width="23" bestFit="1" customWidth="1"/>
    <col min="2" max="4" width="18.44140625" customWidth="1"/>
  </cols>
  <sheetData>
    <row r="1" spans="1:4" ht="25.5" customHeight="1" thickBot="1" x14ac:dyDescent="0.35">
      <c r="A1" s="24" t="s">
        <v>6</v>
      </c>
      <c r="B1" s="18">
        <v>2019</v>
      </c>
      <c r="C1" s="20">
        <v>2020</v>
      </c>
      <c r="D1" s="20">
        <v>2021</v>
      </c>
    </row>
    <row r="2" spans="1:4" ht="25.5" customHeight="1" x14ac:dyDescent="0.3">
      <c r="A2" s="25" t="s">
        <v>12</v>
      </c>
      <c r="B2" s="36">
        <v>732</v>
      </c>
      <c r="C2" s="40">
        <v>0</v>
      </c>
      <c r="D2" s="40">
        <v>0</v>
      </c>
    </row>
    <row r="3" spans="1:4" ht="25.5" customHeight="1" x14ac:dyDescent="0.3">
      <c r="A3" s="25" t="s">
        <v>4</v>
      </c>
      <c r="B3" s="37">
        <v>700</v>
      </c>
      <c r="C3" s="41">
        <v>737.23</v>
      </c>
      <c r="D3" s="41">
        <v>746</v>
      </c>
    </row>
    <row r="4" spans="1:4" ht="25.5" customHeight="1" x14ac:dyDescent="0.3">
      <c r="A4" s="25" t="s">
        <v>3</v>
      </c>
      <c r="B4" s="37">
        <v>4463.58</v>
      </c>
      <c r="C4" s="41">
        <v>0</v>
      </c>
      <c r="D4" s="41">
        <v>500</v>
      </c>
    </row>
    <row r="5" spans="1:4" ht="25.5" customHeight="1" x14ac:dyDescent="0.3">
      <c r="A5" s="25" t="s">
        <v>7</v>
      </c>
      <c r="B5" s="37">
        <v>0</v>
      </c>
      <c r="C5" s="41">
        <v>10000</v>
      </c>
      <c r="D5" s="41">
        <v>0</v>
      </c>
    </row>
    <row r="6" spans="1:4" ht="25.5" customHeight="1" x14ac:dyDescent="0.3">
      <c r="A6" s="26" t="s">
        <v>0</v>
      </c>
      <c r="B6" s="37">
        <v>0</v>
      </c>
      <c r="C6" s="41">
        <v>0</v>
      </c>
      <c r="D6" s="41">
        <v>0</v>
      </c>
    </row>
    <row r="7" spans="1:4" ht="25.5" customHeight="1" x14ac:dyDescent="0.3">
      <c r="A7" s="30" t="s">
        <v>18</v>
      </c>
      <c r="B7" s="37">
        <v>2000</v>
      </c>
      <c r="C7" s="41">
        <v>0</v>
      </c>
      <c r="D7" s="41">
        <v>0</v>
      </c>
    </row>
    <row r="8" spans="1:4" ht="25.5" customHeight="1" thickBot="1" x14ac:dyDescent="0.35">
      <c r="A8" s="30" t="s">
        <v>1</v>
      </c>
      <c r="B8" s="38">
        <v>18122.03</v>
      </c>
      <c r="C8" s="42">
        <v>0</v>
      </c>
      <c r="D8" s="42">
        <v>0</v>
      </c>
    </row>
    <row r="9" spans="1:4" ht="25.5" customHeight="1" thickBot="1" x14ac:dyDescent="0.35">
      <c r="A9" s="20" t="s">
        <v>8</v>
      </c>
      <c r="B9" s="35">
        <f>SUM(B2:B8)</f>
        <v>26017.61</v>
      </c>
      <c r="C9" s="39">
        <f>SUM(C2:C8)</f>
        <v>10737.23</v>
      </c>
      <c r="D9" s="39">
        <f>SUM(D2:D8)</f>
        <v>1246</v>
      </c>
    </row>
    <row r="11" spans="1:4" ht="15" thickBot="1" x14ac:dyDescent="0.35"/>
    <row r="12" spans="1:4" ht="15" thickBot="1" x14ac:dyDescent="0.35">
      <c r="A12" s="20" t="s">
        <v>19</v>
      </c>
      <c r="B12" s="32">
        <v>2019</v>
      </c>
      <c r="C12" s="20">
        <v>2020</v>
      </c>
      <c r="D12" s="20">
        <v>2021</v>
      </c>
    </row>
    <row r="13" spans="1:4" x14ac:dyDescent="0.3">
      <c r="A13" s="31" t="s">
        <v>14</v>
      </c>
      <c r="B13" s="43">
        <v>1500</v>
      </c>
      <c r="C13" s="47"/>
      <c r="D13" s="47"/>
    </row>
    <row r="14" spans="1:4" x14ac:dyDescent="0.3">
      <c r="A14" s="25" t="s">
        <v>15</v>
      </c>
      <c r="B14" s="44">
        <v>2000</v>
      </c>
      <c r="C14" s="33"/>
      <c r="D14" s="33"/>
    </row>
    <row r="15" spans="1:4" x14ac:dyDescent="0.3">
      <c r="A15" s="25" t="s">
        <v>16</v>
      </c>
      <c r="B15" s="44"/>
      <c r="C15" s="33"/>
      <c r="D15" s="33">
        <v>500</v>
      </c>
    </row>
    <row r="16" spans="1:4" ht="15" thickBot="1" x14ac:dyDescent="0.35">
      <c r="A16" s="26" t="s">
        <v>17</v>
      </c>
      <c r="B16" s="45">
        <v>963.58</v>
      </c>
      <c r="C16" s="34"/>
      <c r="D16" s="34"/>
    </row>
    <row r="17" spans="1:4" ht="15" thickBot="1" x14ac:dyDescent="0.35">
      <c r="A17" s="20" t="s">
        <v>8</v>
      </c>
      <c r="B17" s="46">
        <f>SUM(B13:B16)</f>
        <v>4463.58</v>
      </c>
      <c r="C17" s="35"/>
      <c r="D17" s="35">
        <v>500</v>
      </c>
    </row>
  </sheetData>
  <phoneticPr fontId="3" type="noConversion"/>
  <pageMargins left="0.75" right="0.75" top="1" bottom="1" header="0.5" footer="0.5"/>
  <pageSetup paperSize="9" orientation="landscape" r:id="rId1"/>
  <headerFooter alignWithMargins="0"/>
  <ignoredErrors>
    <ignoredError sqref="B9:D9 B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A24" sqref="A24"/>
    </sheetView>
  </sheetViews>
  <sheetFormatPr defaultRowHeight="14.4" x14ac:dyDescent="0.3"/>
  <cols>
    <col min="1" max="1" width="27.5546875" customWidth="1"/>
    <col min="2" max="2" width="13.88671875" customWidth="1"/>
    <col min="3" max="5" width="15" customWidth="1"/>
    <col min="6" max="6" width="13.6640625" customWidth="1"/>
    <col min="7" max="7" width="18.44140625" customWidth="1"/>
  </cols>
  <sheetData>
    <row r="1" spans="1:7" ht="15" thickBot="1" x14ac:dyDescent="0.35">
      <c r="A1" s="24" t="s">
        <v>6</v>
      </c>
      <c r="B1" s="10">
        <v>2014</v>
      </c>
      <c r="C1" s="27">
        <v>2015</v>
      </c>
      <c r="D1" s="27">
        <v>2016</v>
      </c>
      <c r="E1" s="21">
        <v>2017</v>
      </c>
      <c r="F1" s="21">
        <v>2018</v>
      </c>
      <c r="G1" s="20">
        <v>2019</v>
      </c>
    </row>
    <row r="2" spans="1:7" x14ac:dyDescent="0.3">
      <c r="A2" s="25" t="s">
        <v>12</v>
      </c>
      <c r="B2" s="22">
        <f>114.71+235.53+35.5</f>
        <v>385.74</v>
      </c>
      <c r="C2" s="28">
        <v>670</v>
      </c>
      <c r="D2" s="28">
        <v>805</v>
      </c>
      <c r="E2" s="28">
        <v>700</v>
      </c>
      <c r="F2" s="28">
        <f>49.39+39+38+130.4+16.5+325+490</f>
        <v>1088.29</v>
      </c>
      <c r="G2" s="31">
        <v>732</v>
      </c>
    </row>
    <row r="3" spans="1:7" x14ac:dyDescent="0.3">
      <c r="A3" s="25" t="s">
        <v>4</v>
      </c>
      <c r="B3" s="22">
        <f>990+990+990</f>
        <v>2970</v>
      </c>
      <c r="C3" s="28">
        <v>638.57000000000005</v>
      </c>
      <c r="D3" s="28">
        <v>576</v>
      </c>
      <c r="E3" s="28">
        <v>285</v>
      </c>
      <c r="F3" s="28">
        <f>40+400+147.79+36.51</f>
        <v>624.29999999999995</v>
      </c>
      <c r="G3" s="25">
        <v>700</v>
      </c>
    </row>
    <row r="4" spans="1:7" x14ac:dyDescent="0.3">
      <c r="A4" s="25" t="s">
        <v>5</v>
      </c>
      <c r="B4" s="23"/>
      <c r="C4" s="29">
        <v>0</v>
      </c>
      <c r="D4" s="28">
        <v>305</v>
      </c>
      <c r="E4" s="28">
        <v>250</v>
      </c>
      <c r="F4" s="29"/>
      <c r="G4" s="25"/>
    </row>
    <row r="5" spans="1:7" x14ac:dyDescent="0.3">
      <c r="A5" s="25" t="s">
        <v>3</v>
      </c>
      <c r="B5" s="22">
        <f>1000+1000+200</f>
        <v>2200</v>
      </c>
      <c r="C5" s="28">
        <v>2000</v>
      </c>
      <c r="D5" s="28">
        <v>3000</v>
      </c>
      <c r="E5" s="28">
        <v>3500</v>
      </c>
      <c r="F5" s="28">
        <v>4166.63</v>
      </c>
      <c r="G5" s="25">
        <v>4463.58</v>
      </c>
    </row>
    <row r="6" spans="1:7" x14ac:dyDescent="0.3">
      <c r="A6" s="25" t="s">
        <v>7</v>
      </c>
      <c r="B6" s="22">
        <f>1000</f>
        <v>1000</v>
      </c>
      <c r="C6" s="28">
        <v>1000</v>
      </c>
      <c r="D6" s="29"/>
      <c r="E6" s="29"/>
      <c r="F6" s="29"/>
      <c r="G6" s="25"/>
    </row>
    <row r="7" spans="1:7" x14ac:dyDescent="0.3">
      <c r="A7" s="5" t="s">
        <v>0</v>
      </c>
      <c r="B7" s="1">
        <f>940</f>
        <v>940</v>
      </c>
      <c r="C7" s="1">
        <v>400</v>
      </c>
      <c r="D7" s="1">
        <v>135</v>
      </c>
      <c r="E7" s="1">
        <v>270</v>
      </c>
      <c r="F7" s="53"/>
      <c r="G7" s="48"/>
    </row>
    <row r="8" spans="1:7" ht="15" thickBot="1" x14ac:dyDescent="0.35">
      <c r="A8" s="5" t="s">
        <v>18</v>
      </c>
      <c r="B8" s="1"/>
      <c r="C8" s="1"/>
      <c r="D8" s="1"/>
      <c r="E8" s="1"/>
      <c r="F8" s="53"/>
      <c r="G8" s="54">
        <v>2000</v>
      </c>
    </row>
    <row r="9" spans="1:7" ht="15" thickBot="1" x14ac:dyDescent="0.35">
      <c r="A9" s="49" t="s">
        <v>8</v>
      </c>
      <c r="B9" s="50">
        <f>SUM(B2:B7)</f>
        <v>7495.74</v>
      </c>
      <c r="C9" s="51">
        <f>SUM(C2:C7)</f>
        <v>4708.57</v>
      </c>
      <c r="D9" s="51">
        <f>SUM(D2:D7)</f>
        <v>4821</v>
      </c>
      <c r="E9" s="51">
        <f>SUM(E2:E7)</f>
        <v>5005</v>
      </c>
      <c r="F9" s="52">
        <f>SUM(F2:F7)</f>
        <v>5879.22</v>
      </c>
      <c r="G9" s="20">
        <f>SUM(G2:G8)</f>
        <v>7895.58</v>
      </c>
    </row>
  </sheetData>
  <phoneticPr fontId="3" type="noConversion"/>
  <pageMargins left="0.7" right="0.7" top="0.75" bottom="0.75" header="0.3" footer="0.3"/>
  <pageSetup paperSize="9" orientation="landscape" r:id="rId1"/>
  <ignoredErrors>
    <ignoredError sqref="C9 D9:E9 G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06D3-5530-4498-9513-E7F53AAE2F59}">
  <dimension ref="A1:F19"/>
  <sheetViews>
    <sheetView tabSelected="1" workbookViewId="0">
      <selection activeCell="H15" sqref="H15"/>
    </sheetView>
  </sheetViews>
  <sheetFormatPr defaultRowHeight="14.4" x14ac:dyDescent="0.3"/>
  <cols>
    <col min="1" max="1" width="32.88671875" bestFit="1" customWidth="1"/>
    <col min="2" max="5" width="20.5546875" customWidth="1"/>
    <col min="6" max="6" width="11.77734375" bestFit="1" customWidth="1"/>
  </cols>
  <sheetData>
    <row r="1" spans="1:6" ht="15" thickBot="1" x14ac:dyDescent="0.35">
      <c r="A1" s="24" t="s">
        <v>6</v>
      </c>
      <c r="B1" s="18">
        <v>2019</v>
      </c>
      <c r="C1" s="20">
        <v>2020</v>
      </c>
      <c r="D1" s="18">
        <v>2021</v>
      </c>
      <c r="E1" s="20">
        <v>2022</v>
      </c>
      <c r="F1" s="61">
        <v>2023</v>
      </c>
    </row>
    <row r="2" spans="1:6" x14ac:dyDescent="0.3">
      <c r="A2" s="25" t="s">
        <v>12</v>
      </c>
      <c r="B2" s="36">
        <v>732</v>
      </c>
      <c r="C2" s="40">
        <v>0</v>
      </c>
      <c r="D2" s="64">
        <v>0</v>
      </c>
      <c r="E2" s="40">
        <v>0</v>
      </c>
      <c r="F2" s="47"/>
    </row>
    <row r="3" spans="1:6" x14ac:dyDescent="0.3">
      <c r="A3" s="25" t="s">
        <v>4</v>
      </c>
      <c r="B3" s="37">
        <v>700</v>
      </c>
      <c r="C3" s="41">
        <v>737.23</v>
      </c>
      <c r="D3" s="65">
        <v>746</v>
      </c>
      <c r="E3" s="41">
        <v>0</v>
      </c>
      <c r="F3" s="41">
        <v>1038.4100000000001</v>
      </c>
    </row>
    <row r="4" spans="1:6" x14ac:dyDescent="0.3">
      <c r="A4" s="25" t="s">
        <v>3</v>
      </c>
      <c r="B4" s="37">
        <v>4463.58</v>
      </c>
      <c r="C4" s="41">
        <v>0</v>
      </c>
      <c r="D4" s="65">
        <v>500</v>
      </c>
      <c r="E4" s="41">
        <v>1800</v>
      </c>
      <c r="F4" s="41">
        <f>1500+599.8</f>
        <v>2099.8000000000002</v>
      </c>
    </row>
    <row r="5" spans="1:6" x14ac:dyDescent="0.3">
      <c r="A5" s="25" t="s">
        <v>7</v>
      </c>
      <c r="B5" s="37">
        <v>0</v>
      </c>
      <c r="C5" s="41">
        <v>10000</v>
      </c>
      <c r="D5" s="65">
        <v>0</v>
      </c>
      <c r="E5" s="41">
        <v>600</v>
      </c>
      <c r="F5" s="33">
        <f>1600+10000+2500</f>
        <v>14100</v>
      </c>
    </row>
    <row r="6" spans="1:6" x14ac:dyDescent="0.3">
      <c r="A6" s="26" t="s">
        <v>0</v>
      </c>
      <c r="B6" s="37">
        <v>0</v>
      </c>
      <c r="C6" s="41">
        <v>0</v>
      </c>
      <c r="D6" s="65">
        <v>0</v>
      </c>
      <c r="E6" s="41">
        <v>2545</v>
      </c>
      <c r="F6" s="33"/>
    </row>
    <row r="7" spans="1:6" x14ac:dyDescent="0.3">
      <c r="A7" s="30" t="s">
        <v>18</v>
      </c>
      <c r="B7" s="37">
        <v>2000</v>
      </c>
      <c r="C7" s="41">
        <v>0</v>
      </c>
      <c r="D7" s="65">
        <v>0</v>
      </c>
      <c r="E7" s="41">
        <v>0</v>
      </c>
      <c r="F7" s="33"/>
    </row>
    <row r="8" spans="1:6" ht="15" thickBot="1" x14ac:dyDescent="0.35">
      <c r="A8" s="30" t="s">
        <v>1</v>
      </c>
      <c r="B8" s="38">
        <v>18122.03</v>
      </c>
      <c r="C8" s="42">
        <v>0</v>
      </c>
      <c r="D8" s="66">
        <v>0</v>
      </c>
      <c r="E8" s="42">
        <v>16998.25</v>
      </c>
      <c r="F8" s="34">
        <f>13310+840</f>
        <v>14150</v>
      </c>
    </row>
    <row r="9" spans="1:6" ht="15" thickBot="1" x14ac:dyDescent="0.35">
      <c r="A9" s="20" t="s">
        <v>8</v>
      </c>
      <c r="B9" s="35">
        <f>SUM(B2:B8)</f>
        <v>26017.61</v>
      </c>
      <c r="C9" s="39">
        <f>SUM(C2:C8)</f>
        <v>10737.23</v>
      </c>
      <c r="D9" s="67">
        <f>SUM(D2:D8)</f>
        <v>1246</v>
      </c>
      <c r="E9" s="68">
        <f>SUM(E2:E8)</f>
        <v>21943.25</v>
      </c>
      <c r="F9" s="68">
        <f>SUM(F2:F8)</f>
        <v>31388.21</v>
      </c>
    </row>
    <row r="11" spans="1:6" ht="15" thickBot="1" x14ac:dyDescent="0.35"/>
    <row r="12" spans="1:6" ht="15" thickBot="1" x14ac:dyDescent="0.35">
      <c r="A12" s="18" t="s">
        <v>19</v>
      </c>
      <c r="B12" s="20">
        <v>2019</v>
      </c>
      <c r="C12" s="20">
        <v>2020</v>
      </c>
      <c r="D12" s="20">
        <v>2021</v>
      </c>
      <c r="E12" s="61">
        <v>2022</v>
      </c>
      <c r="F12" s="61">
        <v>2023</v>
      </c>
    </row>
    <row r="13" spans="1:6" x14ac:dyDescent="0.3">
      <c r="A13" s="55" t="s">
        <v>20</v>
      </c>
      <c r="B13" s="60"/>
      <c r="C13" s="60"/>
      <c r="D13" s="60"/>
      <c r="E13" s="60"/>
      <c r="F13" s="60">
        <v>10000</v>
      </c>
    </row>
    <row r="14" spans="1:6" x14ac:dyDescent="0.3">
      <c r="A14" s="55" t="s">
        <v>21</v>
      </c>
      <c r="B14" s="5"/>
      <c r="C14" s="5"/>
      <c r="D14" s="5"/>
      <c r="E14" s="5"/>
      <c r="F14" s="5">
        <v>2500</v>
      </c>
    </row>
    <row r="15" spans="1:6" x14ac:dyDescent="0.3">
      <c r="A15" s="56" t="s">
        <v>14</v>
      </c>
      <c r="B15" s="59">
        <v>1500</v>
      </c>
      <c r="C15" s="59"/>
      <c r="D15" s="59"/>
      <c r="E15" s="5">
        <v>1500</v>
      </c>
      <c r="F15" s="5">
        <v>1500</v>
      </c>
    </row>
    <row r="16" spans="1:6" x14ac:dyDescent="0.3">
      <c r="A16" s="57" t="s">
        <v>15</v>
      </c>
      <c r="B16" s="59">
        <v>2000</v>
      </c>
      <c r="C16" s="59"/>
      <c r="D16" s="59"/>
      <c r="E16" s="5"/>
      <c r="F16" s="5"/>
    </row>
    <row r="17" spans="1:6" x14ac:dyDescent="0.3">
      <c r="A17" s="57" t="s">
        <v>16</v>
      </c>
      <c r="B17" s="59"/>
      <c r="C17" s="59"/>
      <c r="D17" s="59">
        <v>500</v>
      </c>
      <c r="E17" s="5">
        <v>300</v>
      </c>
      <c r="F17" s="5">
        <v>599.79999999999995</v>
      </c>
    </row>
    <row r="18" spans="1:6" ht="15" thickBot="1" x14ac:dyDescent="0.35">
      <c r="A18" s="58" t="s">
        <v>17</v>
      </c>
      <c r="B18" s="63">
        <v>963.58</v>
      </c>
      <c r="C18" s="62"/>
      <c r="D18" s="62"/>
      <c r="E18" s="7"/>
      <c r="F18" s="7"/>
    </row>
    <row r="19" spans="1:6" ht="15" thickBot="1" x14ac:dyDescent="0.35">
      <c r="A19" s="18" t="s">
        <v>8</v>
      </c>
      <c r="B19" s="35">
        <f>SUM(B15:B18)</f>
        <v>4463.58</v>
      </c>
      <c r="C19" s="35"/>
      <c r="D19" s="35">
        <v>500</v>
      </c>
      <c r="E19" s="35">
        <f>SUM(E13:E18)</f>
        <v>1800</v>
      </c>
      <c r="F19" s="35">
        <f>SUM(F13:F18)</f>
        <v>14599.8</v>
      </c>
    </row>
  </sheetData>
  <pageMargins left="0.7" right="0.7" top="0.75" bottom="0.75" header="0.3" footer="0.3"/>
  <ignoredErrors>
    <ignoredError sqref="B9:E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workbookViewId="0">
      <selection activeCell="C13" sqref="C13"/>
    </sheetView>
  </sheetViews>
  <sheetFormatPr defaultRowHeight="14.4" x14ac:dyDescent="0.3"/>
  <cols>
    <col min="2" max="2" width="28" customWidth="1"/>
    <col min="3" max="3" width="10.6640625" bestFit="1" customWidth="1"/>
    <col min="4" max="5" width="11.6640625" bestFit="1" customWidth="1"/>
    <col min="6" max="6" width="11.6640625" customWidth="1"/>
    <col min="7" max="7" width="11.6640625" bestFit="1" customWidth="1"/>
  </cols>
  <sheetData>
    <row r="1" spans="1:7" x14ac:dyDescent="0.3">
      <c r="A1" s="6"/>
      <c r="B1" s="2"/>
      <c r="C1" s="2">
        <v>2014</v>
      </c>
      <c r="D1" s="4">
        <v>2015</v>
      </c>
      <c r="E1" s="4">
        <v>2016</v>
      </c>
      <c r="F1" s="4">
        <v>2017</v>
      </c>
      <c r="G1" s="11">
        <v>2018</v>
      </c>
    </row>
    <row r="2" spans="1:7" x14ac:dyDescent="0.3">
      <c r="A2" s="3" t="s">
        <v>9</v>
      </c>
      <c r="B2" s="5" t="s">
        <v>1</v>
      </c>
      <c r="C2" s="5">
        <v>4950</v>
      </c>
      <c r="D2" s="1">
        <v>21340</v>
      </c>
      <c r="E2" s="1">
        <v>23760</v>
      </c>
      <c r="F2" s="1">
        <v>49324</v>
      </c>
      <c r="G2" s="9">
        <f>9430.08+196.54</f>
        <v>9626.6200000000008</v>
      </c>
    </row>
    <row r="3" spans="1:7" x14ac:dyDescent="0.3">
      <c r="A3" s="3"/>
      <c r="B3" s="5"/>
      <c r="C3" s="5"/>
      <c r="D3" s="1"/>
      <c r="E3" s="1"/>
      <c r="F3" s="1"/>
      <c r="G3" s="8"/>
    </row>
    <row r="4" spans="1:7" x14ac:dyDescent="0.3">
      <c r="A4" s="3" t="s">
        <v>10</v>
      </c>
      <c r="B4" s="5" t="s">
        <v>2</v>
      </c>
      <c r="C4" s="5">
        <v>3700</v>
      </c>
      <c r="D4" s="1">
        <v>7800</v>
      </c>
      <c r="E4" s="1">
        <v>7200</v>
      </c>
      <c r="F4" s="1">
        <v>11300</v>
      </c>
      <c r="G4" s="12">
        <v>8100</v>
      </c>
    </row>
    <row r="5" spans="1:7" ht="15" thickBot="1" x14ac:dyDescent="0.35">
      <c r="A5" s="13"/>
      <c r="B5" s="7" t="s">
        <v>13</v>
      </c>
      <c r="C5" s="7"/>
      <c r="D5" s="14"/>
      <c r="E5" s="14"/>
      <c r="F5" s="14"/>
      <c r="G5" s="15">
        <v>2900</v>
      </c>
    </row>
    <row r="6" spans="1:7" ht="15" thickBot="1" x14ac:dyDescent="0.35">
      <c r="A6" s="18" t="s">
        <v>11</v>
      </c>
      <c r="B6" s="20"/>
      <c r="C6" s="19">
        <f>C2-C4</f>
        <v>1250</v>
      </c>
      <c r="D6" s="16">
        <f>D2-D4</f>
        <v>13540</v>
      </c>
      <c r="E6" s="16">
        <f>E2-E4</f>
        <v>16560</v>
      </c>
      <c r="F6" s="16">
        <f>F2-F4</f>
        <v>38024</v>
      </c>
      <c r="G6" s="17">
        <f>G2-G4-G5</f>
        <v>-1373.3799999999992</v>
      </c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19,20,21</vt:lpstr>
      <vt:lpstr>14,15,16,17,18,19</vt:lpstr>
      <vt:lpstr>Foglio1</vt:lpstr>
      <vt:lpstr>SANT'IVONE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Organismo di Mediazione dell'Ordine degli Avvocati di </cp:lastModifiedBy>
  <cp:lastPrinted>2020-06-17T08:46:19Z</cp:lastPrinted>
  <dcterms:created xsi:type="dcterms:W3CDTF">2019-03-11T13:59:31Z</dcterms:created>
  <dcterms:modified xsi:type="dcterms:W3CDTF">2024-11-29T09:41:22Z</dcterms:modified>
</cp:coreProperties>
</file>